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006\oa書庫\1000総務課\1030財政係\（旧）1230財政係\A 財政分析\A　財政状況資料収集調査\R6決算\02町→県（令和６年度財政状況資料集の作成等について（回答））\"/>
    </mc:Choice>
  </mc:AlternateContent>
  <xr:revisionPtr revIDLastSave="0" documentId="13_ncr:1_{F0615431-F7BA-4CA2-8A87-D6B53CC223F7}"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8"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O41" i="10"/>
  <c r="BE41" i="10"/>
  <c r="AM41" i="10"/>
  <c r="U41" i="10"/>
  <c r="CO40" i="10"/>
  <c r="BE40" i="10"/>
  <c r="AM40" i="10"/>
  <c r="U40" i="10"/>
  <c r="CO39" i="10"/>
  <c r="BE39" i="10"/>
  <c r="AM39" i="10"/>
  <c r="U39" i="10"/>
  <c r="CO38" i="10"/>
  <c r="BE38" i="10"/>
  <c r="U38" i="10"/>
  <c r="CO37" i="10"/>
  <c r="BE37" i="10"/>
  <c r="CO36" i="10"/>
  <c r="BE36" i="10"/>
  <c r="CO35" i="10"/>
  <c r="BW35" i="10"/>
  <c r="BW36" i="10" s="1"/>
  <c r="BW37" i="10" s="1"/>
  <c r="BW38" i="10" s="1"/>
  <c r="BW39" i="10" s="1"/>
  <c r="BW40" i="10" s="1"/>
  <c r="BW41" i="10" s="1"/>
  <c r="BW42" i="10" s="1"/>
  <c r="BW43" i="10" s="1"/>
  <c r="BE35" i="10"/>
  <c r="CO34" i="10"/>
  <c r="BW34" i="10"/>
  <c r="BE34" i="10"/>
  <c r="C34" i="10"/>
  <c r="C35" i="10" l="1"/>
  <c r="C36" i="10" s="1"/>
  <c r="C37" i="10" s="1"/>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alcChain>
</file>

<file path=xl/sharedStrings.xml><?xml version="1.0" encoding="utf-8"?>
<sst xmlns="http://schemas.openxmlformats.org/spreadsheetml/2006/main" count="1131" uniqueCount="579">
  <si>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</si>
  <si>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</si>
  <si>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</si>
  <si>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</si>
  <si>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</si>
  <si>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</si>
  <si>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</si>
  <si>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</si>
  <si>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</si>
  <si>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</si>
  <si>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</si>
  <si>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</si>
  <si>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</si>
  <si>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</si>
  <si>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</si>
  <si>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</si>
  <si>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</si>
  <si>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</si>
  <si>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</si>
  <si>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</si>
  <si>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</si>
  <si>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</si>
  <si>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</si>
  <si>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</si>
  <si>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</si>
  <si>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</si>
  <si>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</si>
  <si>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</si>
  <si>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</si>
  <si>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</si>
  <si>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</si>
  <si>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</si>
  <si>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</si>
  <si>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</si>
  <si>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</si>
  <si>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</si>
  <si>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</si>
  <si>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</si>
  <si>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</si>
  <si>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</si>
  <si>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</si>
  <si>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</si>
  <si>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</si>
  <si>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</si>
  <si>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</si>
  <si>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</si>
  <si>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</si>
  <si>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</si>
  <si>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</si>
  <si>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</si>
  <si>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</si>
  <si>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</si>
  <si>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</si>
  <si>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</si>
  <si>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</si>
  <si>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</si>
  <si>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</si>
  <si>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</si>
  <si>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</si>
  <si>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</si>
  <si>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</si>
  <si>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</si>
  <si>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</si>
  <si>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</si>
  <si>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</si>
  <si>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</si>
  <si>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</si>
  <si>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</si>
  <si>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</si>
  <si>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</si>
  <si>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</si>
  <si>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</si>
  <si>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</si>
  <si>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</si>
  <si>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</si>
  <si>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</si>
  <si>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</si>
  <si>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</si>
  <si>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</si>
  <si>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</si>
  <si>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</si>
  <si>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</si>
  <si>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</si>
  <si>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</si>
  <si>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</si>
  <si>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</si>
  <si>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</si>
  <si>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</si>
  <si>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</si>
  <si>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</si>
  <si>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</si>
  <si>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</si>
  <si>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</si>
  <si>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</si>
  <si>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富士河口湖町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</si>
  <si>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</si>
  <si>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</si>
  <si>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</si>
  <si>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</si>
  <si>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</si>
  <si>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</si>
  <si>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</si>
  <si>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</si>
  <si>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</si>
  <si>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</si>
  <si>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</si>
  <si>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</si>
  <si>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</si>
  <si>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</si>
  <si>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</si>
  <si>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</si>
  <si>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</si>
  <si>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</si>
  <si>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</si>
  <si>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</si>
  <si>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</si>
  <si>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</si>
  <si>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</si>
  <si>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</si>
  <si>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</si>
  <si>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</si>
  <si>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</si>
  <si>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</si>
  <si>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</si>
  <si>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</si>
  <si>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</si>
  <si>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</si>
  <si>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</si>
  <si>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</si>
  <si>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</si>
  <si>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</si>
  <si>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</si>
  <si>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</si>
  <si>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</si>
  <si>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</si>
  <si>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</si>
  <si>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</si>
  <si>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</si>
  <si>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</si>
  <si>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</si>
  <si>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</si>
  <si>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</si>
  <si>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</si>
  <si>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</si>
  <si>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</si>
  <si>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</si>
  <si>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</si>
  <si>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</si>
  <si>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</si>
  <si>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</si>
  <si>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</si>
  <si>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</si>
  <si>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</si>
  <si>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</si>
  <si>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</si>
  <si>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</si>
  <si>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</si>
  <si>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</si>
  <si>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</si>
  <si>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</si>
  <si>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</si>
  <si>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</si>
  <si>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</si>
  <si>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</si>
  <si>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</si>
  <si>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</si>
  <si>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</si>
  <si>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</si>
  <si>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</si>
  <si>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</si>
  <si>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</si>
  <si>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</si>
  <si>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</si>
  <si>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</si>
  <si>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</si>
  <si>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</si>
  <si>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</si>
  <si>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</si>
  <si>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</si>
  <si>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</si>
  <si>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</si>
  <si>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</si>
  <si>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</si>
  <si>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</si>
  <si>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</si>
  <si>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</si>
  <si>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</si>
  <si>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</si>
  <si>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</si>
  <si>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</si>
  <si>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</si>
  <si>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</si>
  <si>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</si>
  <si>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</si>
  <si>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</si>
  <si>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</si>
  <si>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</si>
  <si>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</si>
  <si>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</si>
  <si>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</si>
  <si>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</si>
  <si>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</si>
  <si>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</si>
  <si>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山梨県富士河口湖町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</si>
  <si>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</si>
  <si>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</si>
  <si>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</si>
  <si>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</si>
  <si>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</si>
  <si>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</si>
  <si>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</si>
  <si>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</si>
  <si>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</si>
  <si>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</si>
  <si>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</si>
  <si>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</si>
  <si>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</si>
  <si>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</si>
  <si>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</si>
  <si>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</si>
  <si>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</si>
  <si>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</si>
  <si>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</si>
  <si>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</si>
  <si>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</si>
  <si>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</si>
  <si>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</si>
  <si>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</si>
  <si>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</si>
  <si>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</si>
  <si>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</si>
  <si>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</si>
  <si>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</si>
  <si>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</si>
  <si>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</si>
  <si>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</si>
  <si>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</si>
  <si>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</si>
  <si>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</si>
  <si>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</si>
  <si>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</si>
  <si>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</si>
  <si>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</si>
  <si>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</si>
  <si>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</si>
  <si>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</si>
  <si>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</si>
  <si>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</si>
  <si>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</si>
  <si>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</si>
  <si>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</si>
  <si>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</si>
  <si>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</si>
  <si>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</si>
  <si>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</si>
  <si>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</si>
  <si>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</si>
  <si>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</si>
  <si>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</si>
  <si>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</si>
  <si>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</si>
  <si>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</si>
  <si>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</si>
  <si>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</si>
  <si>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</si>
  <si>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</si>
  <si>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</si>
  <si>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</si>
  <si>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</si>
  <si>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</si>
  <si>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</si>
  <si>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</si>
  <si>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</si>
  <si>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</si>
  <si>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</si>
  <si>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</si>
  <si>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</si>
  <si>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</si>
  <si>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</si>
  <si>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</si>
  <si>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</si>
  <si>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</si>
  <si>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</si>
  <si>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</si>
  <si>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</si>
  <si>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</si>
  <si>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</si>
  <si>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</si>
  <si>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</si>
  <si>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</si>
  <si>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</si>
  <si>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</si>
  <si>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</si>
  <si>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</si>
  <si>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</si>
  <si>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</si>
  <si>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</si>
  <si>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</si>
  <si>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</si>
  <si>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</si>
  <si>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</si>
  <si>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</si>
  <si>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</si>
  <si>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</si>
  <si>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</si>
  <si>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</si>
  <si>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</si>
  <si>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</si>
  <si>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</si>
  <si>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</si>
  <si>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</si>
  <si>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</si>
  <si>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</si>
  <si>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</si>
  <si>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</si>
  <si>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</si>
  <si>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</si>
  <si>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</si>
  <si>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</si>
  <si>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</si>
  <si>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</si>
  <si>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</si>
  <si>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</si>
  <si>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</si>
  <si>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</si>
  <si>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</si>
  <si>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</si>
  <si>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</si>
  <si>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</si>
  <si>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</si>
  <si>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</si>
  <si>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</si>
  <si>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</si>
  <si>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</si>
  <si>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</si>
  <si>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</si>
  <si>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</si>
  <si>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</si>
  <si>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</si>
  <si>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</si>
  <si>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</si>
  <si>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</si>
  <si>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</si>
  <si>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</si>
  <si>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</si>
  <si>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</si>
  <si>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</si>
  <si>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</si>
  <si>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</si>
  <si>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</si>
  <si>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</si>
  <si>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</si>
  <si>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</si>
  <si>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</si>
  <si>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山梨県富士河口湖町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</si>
  <si>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</si>
  <si>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</si>
  <si>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</si>
  <si>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</si>
  <si>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</si>
  <si>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</si>
  <si>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</si>
  <si>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</si>
  <si>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</si>
  <si>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</si>
  <si>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</si>
  <si>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</si>
  <si>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</si>
  <si>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</si>
  <si>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</si>
  <si>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</si>
  <si>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</si>
  <si>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</si>
  <si>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</si>
  <si>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</si>
  <si>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本栖下水道事業特別会計</t>
    <phoneticPr fontId="5"/>
  </si>
  <si>
    <t>温泉事業特別会計</t>
    <phoneticPr fontId="5"/>
  </si>
  <si>
    <t>船津公園墓地事業特別会計</t>
    <phoneticPr fontId="5"/>
  </si>
  <si>
    <t>小立公園墓地事業特別会計</t>
    <phoneticPr fontId="5"/>
  </si>
  <si>
    <t>勝山墓地事業特別会計</t>
    <phoneticPr fontId="5"/>
  </si>
  <si>
    <t>河口湖治水事業特別会計</t>
    <phoneticPr fontId="5"/>
  </si>
  <si>
    <t>小立簡易郵便局事業特別会計</t>
    <phoneticPr fontId="5"/>
  </si>
  <si>
    <t>富士ヶ嶺簡易郵便局事業特別会計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</si>
  <si>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</si>
  <si>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</si>
  <si>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</si>
  <si>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</si>
  <si>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</si>
  <si>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</si>
  <si>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</si>
  <si>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</si>
  <si>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</si>
  <si>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</si>
  <si>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</si>
  <si>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</si>
  <si>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</si>
  <si>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</si>
  <si>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</si>
  <si>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</si>
  <si>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</si>
  <si>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</si>
  <si>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</si>
  <si>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河口湖簡易水道事業会計</t>
    <phoneticPr fontId="5"/>
  </si>
  <si>
    <t>足和田簡易水道事業会計</t>
    <phoneticPr fontId="5"/>
  </si>
  <si>
    <t>上九一色簡易水道事業会計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</si>
  <si>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</si>
  <si>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</si>
  <si>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</si>
  <si>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</si>
  <si>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</si>
  <si>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</si>
  <si>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</si>
  <si>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</si>
  <si>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</si>
  <si>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</si>
  <si>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</si>
  <si>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</si>
  <si>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</si>
  <si>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</si>
  <si>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</si>
  <si>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</si>
  <si>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</si>
  <si>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</si>
  <si>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</si>
  <si>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</si>
  <si>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</si>
  <si>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</si>
  <si>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</si>
  <si>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</si>
  <si>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</si>
  <si>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</si>
  <si>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</si>
  <si>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</si>
  <si>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</si>
  <si>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</si>
  <si>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</si>
  <si>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</si>
  <si>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</si>
  <si>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</si>
  <si>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</si>
  <si>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</si>
  <si>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</si>
  <si>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</si>
  <si>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</si>
  <si>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</si>
  <si>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</si>
  <si>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</si>
  <si>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</si>
  <si>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</si>
  <si>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</si>
  <si>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</si>
  <si>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</si>
  <si>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</si>
  <si>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</si>
  <si>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</si>
  <si>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</si>
  <si>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</si>
  <si>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</si>
  <si>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</si>
  <si>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</si>
  <si>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</si>
  <si>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</si>
  <si>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</si>
  <si>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</si>
  <si>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</si>
  <si>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</si>
  <si>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</si>
  <si>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</si>
  <si>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</si>
  <si>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</si>
  <si>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</si>
  <si>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</si>
  <si>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</si>
  <si>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</si>
  <si>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</si>
  <si>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</si>
  <si>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</si>
  <si>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</si>
  <si>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</si>
  <si>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</si>
  <si>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</si>
  <si>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</si>
  <si>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</si>
  <si>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</si>
  <si>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</si>
  <si>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</si>
  <si>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</si>
  <si>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</si>
  <si>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</si>
  <si>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</si>
  <si>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</si>
  <si>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</si>
  <si>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</si>
  <si>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</si>
  <si>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</si>
  <si>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</si>
  <si>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</si>
  <si>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</si>
  <si>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</si>
  <si>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</si>
  <si>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</si>
  <si>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</si>
  <si>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</si>
  <si>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</si>
  <si>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</si>
  <si>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</si>
  <si>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</si>
  <si>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</si>
  <si>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</si>
  <si>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</si>
  <si>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</si>
  <si>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</si>
  <si>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</si>
  <si>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</si>
  <si>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</si>
  <si>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</si>
  <si>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</si>
  <si>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</si>
  <si>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</si>
  <si>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</si>
  <si>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</si>
  <si>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</si>
  <si>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</si>
  <si>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</si>
  <si>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</si>
  <si>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</si>
  <si>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</si>
  <si>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</si>
  <si>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</si>
  <si>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</si>
  <si>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</si>
  <si>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</si>
  <si>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</si>
  <si>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</si>
  <si>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</si>
  <si>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</si>
  <si>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</si>
  <si>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</si>
  <si>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</si>
  <si>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</si>
  <si>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</si>
  <si>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3.95</t>
  </si>
  <si>
    <t>▲ 1.22</t>
  </si>
  <si>
    <t>▲ 8.98</t>
  </si>
  <si>
    <t>一般会計</t>
  </si>
  <si>
    <t>水道事業会計</t>
  </si>
  <si>
    <t>国民健康保険特別会計</t>
  </si>
  <si>
    <t>介護保険特別会計</t>
  </si>
  <si>
    <t>河口湖簡易水道事業会計</t>
  </si>
  <si>
    <t>下水道事業会計</t>
  </si>
  <si>
    <t>上九一色簡易水道事業会計</t>
  </si>
  <si>
    <t>河口湖治水事業特別会計</t>
  </si>
  <si>
    <t>その他会計（赤字）</t>
  </si>
  <si>
    <t>その他会計（黒字）</t>
  </si>
  <si>
    <t>R02</t>
    <phoneticPr fontId="5"/>
  </si>
  <si>
    <t>R03</t>
    <phoneticPr fontId="5"/>
  </si>
  <si>
    <t>R04</t>
    <phoneticPr fontId="5"/>
  </si>
  <si>
    <t>R05</t>
    <phoneticPr fontId="5"/>
  </si>
  <si>
    <t>R06</t>
    <phoneticPr fontId="5"/>
  </si>
  <si>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</si>
  <si>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</si>
  <si>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</si>
  <si>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</si>
  <si>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</si>
  <si>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</si>
  <si>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</si>
  <si>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</si>
  <si>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</si>
  <si>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</si>
  <si>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</si>
  <si>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</si>
  <si>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</si>
  <si>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2"/>
  </si>
  <si>
    <t>一般財団法人　富士河口湖ふるさと振興財団</t>
  </si>
  <si>
    <t>地域振興基金</t>
    <rPh sb="0" eb="2">
      <t>チイキ</t>
    </rPh>
    <rPh sb="2" eb="4">
      <t>シンコウ</t>
    </rPh>
    <rPh sb="4" eb="6">
      <t>キキン</t>
    </rPh>
    <phoneticPr fontId="5"/>
  </si>
  <si>
    <t>公共施設建設基金</t>
    <rPh sb="0" eb="2">
      <t>コウキョウ</t>
    </rPh>
    <rPh sb="2" eb="4">
      <t>シセツ</t>
    </rPh>
    <rPh sb="4" eb="6">
      <t>ケンセツ</t>
    </rPh>
    <rPh sb="6" eb="8">
      <t>キキン</t>
    </rPh>
    <phoneticPr fontId="38"/>
  </si>
  <si>
    <t>ふるさと応援寄附基金</t>
    <rPh sb="4" eb="6">
      <t>オウエン</t>
    </rPh>
    <rPh sb="6" eb="8">
      <t>キフ</t>
    </rPh>
    <rPh sb="8" eb="10">
      <t>キキン</t>
    </rPh>
    <phoneticPr fontId="38"/>
  </si>
  <si>
    <t>地域福祉基金</t>
    <rPh sb="0" eb="2">
      <t>チイキ</t>
    </rPh>
    <rPh sb="2" eb="4">
      <t>フクシ</t>
    </rPh>
    <rPh sb="4" eb="6">
      <t>キキン</t>
    </rPh>
    <phoneticPr fontId="38"/>
  </si>
  <si>
    <t>小立土地区画整理事業地内道路整備基金</t>
    <rPh sb="0" eb="2">
      <t>コダチ</t>
    </rPh>
    <rPh sb="2" eb="4">
      <t>トチ</t>
    </rPh>
    <rPh sb="4" eb="6">
      <t>クカク</t>
    </rPh>
    <rPh sb="6" eb="8">
      <t>セイリ</t>
    </rPh>
    <rPh sb="8" eb="10">
      <t>ジギョウ</t>
    </rPh>
    <rPh sb="10" eb="11">
      <t>チ</t>
    </rPh>
    <rPh sb="11" eb="12">
      <t>ナイ</t>
    </rPh>
    <rPh sb="12" eb="14">
      <t>ドウロ</t>
    </rPh>
    <rPh sb="14" eb="16">
      <t>セイビ</t>
    </rPh>
    <rPh sb="16" eb="18">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</si>
</sst>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966B-46B2-ABB2-BC34470CFA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128983</c:v>
                </c:pt>
                <c:pt idx="1">
                  <c:v>37998</c:v>
                </c:pt>
                <c:pt idx="2">
                  <c:v>29598</c:v>
                </c:pt>
                <c:pt idx="3">
                  <c:v>43990</c:v>
                </c:pt>
                <c:pt idx="4">
                  <c:v>33947</c:v>
                </c:pt>
              </c:numCache>
            </c:numRef>
          </c:val>
          <c:smooth val="0"/>
          <c:extLst>
            <c:ext xmlns:c16="http://schemas.microsoft.com/office/drawing/2014/chart" uri="{C3380CC4-5D6E-409C-BE32-E72D297353CC}">
              <c16:uniqueId val="{00000001-966B-46B2-ABB2-BC34470CFA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10.47</c:v>
                </c:pt>
                <c:pt idx="1">
                  <c:v>17.71</c:v>
                </c:pt>
                <c:pt idx="2">
                  <c:v>17.059999999999999</c:v>
                </c:pt>
                <c:pt idx="3">
                  <c:v>10.64</c:v>
                </c:pt>
                <c:pt idx="4">
                  <c:v>9.8800000000000008</c:v>
                </c:pt>
              </c:numCache>
            </c:numRef>
          </c:val>
          <c:extLst>
            <c:ext xmlns:c16="http://schemas.microsoft.com/office/drawing/2014/chart" uri="{C3380CC4-5D6E-409C-BE32-E72D297353CC}">
              <c16:uniqueId val="{00000000-3D53-464B-B144-96688586B2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15.67</c:v>
                </c:pt>
                <c:pt idx="1">
                  <c:v>20.62</c:v>
                </c:pt>
                <c:pt idx="2">
                  <c:v>20.78</c:v>
                </c:pt>
                <c:pt idx="3">
                  <c:v>17.48</c:v>
                </c:pt>
                <c:pt idx="4">
                  <c:v>18.37</c:v>
                </c:pt>
              </c:numCache>
            </c:numRef>
          </c:val>
          <c:extLst>
            <c:ext xmlns:c16="http://schemas.microsoft.com/office/drawing/2014/chart" uri="{C3380CC4-5D6E-409C-BE32-E72D297353CC}">
              <c16:uniqueId val="{00000001-3D53-464B-B144-96688586B2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-3.95</c:v>
                </c:pt>
                <c:pt idx="1">
                  <c:v>13.82</c:v>
                </c:pt>
                <c:pt idx="2">
                  <c:v>-1.22</c:v>
                </c:pt>
                <c:pt idx="3">
                  <c:v>-8.98</c:v>
                </c:pt>
                <c:pt idx="4">
                  <c:v>1.38</c:v>
                </c:pt>
              </c:numCache>
            </c:numRef>
          </c:val>
          <c:smooth val="0"/>
          <c:extLst>
            <c:ext xmlns:c16="http://schemas.microsoft.com/office/drawing/2014/chart" uri="{C3380CC4-5D6E-409C-BE32-E72D297353CC}">
              <c16:uniqueId val="{00000002-3D53-464B-B144-96688586B2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1.22</c:v>
                </c:pt>
                <c:pt idx="2">
                  <c:v>#N/A</c:v>
                </c:pt>
                <c:pt idx="3">
                  <c:v>0.89</c:v>
                </c:pt>
                <c:pt idx="4">
                  <c:v>#N/A</c:v>
                </c:pt>
                <c:pt idx="5">
                  <c:v>1.43</c:v>
                </c:pt>
                <c:pt idx="6">
                  <c:v>#N/A</c:v>
                </c:pt>
                <c:pt idx="7">
                  <c:v>2.21</c:v>
                </c:pt>
                <c:pt idx="8">
                  <c:v>#N/A</c:v>
                </c:pt>
                <c:pt idx="9">
                  <c:v>0.59</c:v>
                </c:pt>
              </c:numCache>
            </c:numRef>
          </c:val>
          <c:extLst>
            <c:ext xmlns:c16="http://schemas.microsoft.com/office/drawing/2014/chart" uri="{C3380CC4-5D6E-409C-BE32-E72D297353CC}">
              <c16:uniqueId val="{00000000-A9A8-4D30-B2FA-1AFB6CC9BB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A8-4D30-B2FA-1AFB6CC9BBD4}"/>
            </c:ext>
          </c:extLst>
        </c:ser>
        <c:ser>
          <c:idx val="2"/>
          <c:order val="2"/>
          <c:tx>
            <c:strRef>
              <c:f>データシート!$A$29</c:f>
              <c:strCache>
                <c:ptCount val="1"/>
                <c:pt idx="0">
                  <c:v>河口湖治水事業特別会計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0.28000000000000003</c:v>
                </c:pt>
                <c:pt idx="2">
                  <c:v>#N/A</c:v>
                </c:pt>
                <c:pt idx="3">
                  <c:v>0.28000000000000003</c:v>
                </c:pt>
                <c:pt idx="4">
                  <c:v>#N/A</c:v>
                </c:pt>
                <c:pt idx="5">
                  <c:v>0.31</c:v>
                </c:pt>
                <c:pt idx="6">
                  <c:v>#N/A</c:v>
                </c:pt>
                <c:pt idx="7">
                  <c:v>0.31</c:v>
                </c:pt>
                <c:pt idx="8">
                  <c:v>#N/A</c:v>
                </c:pt>
                <c:pt idx="9">
                  <c:v>0.31</c:v>
                </c:pt>
              </c:numCache>
            </c:numRef>
          </c:val>
          <c:extLst>
            <c:ext xmlns:c16="http://schemas.microsoft.com/office/drawing/2014/chart" uri="{C3380CC4-5D6E-409C-BE32-E72D297353CC}">
              <c16:uniqueId val="{00000002-A9A8-4D30-B2FA-1AFB6CC9BBD4}"/>
            </c:ext>
          </c:extLst>
        </c:ser>
        <c:ser>
          <c:idx val="3"/>
          <c:order val="3"/>
          <c:tx>
            <c:strRef>
              <c:f>データシート!$A$30</c:f>
              <c:strCache>
                <c:ptCount val="1"/>
                <c:pt idx="0">
                  <c:v>上九一色簡易水道事業会計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0.4</c:v>
                </c:pt>
              </c:numCache>
            </c:numRef>
          </c:val>
          <c:extLst>
            <c:ext xmlns:c16="http://schemas.microsoft.com/office/drawing/2014/chart" uri="{C3380CC4-5D6E-409C-BE32-E72D297353CC}">
              <c16:uniqueId val="{00000003-A9A8-4D30-B2FA-1AFB6CC9BBD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1.1599999999999999</c:v>
                </c:pt>
              </c:numCache>
            </c:numRef>
          </c:val>
          <c:extLst>
            <c:ext xmlns:c16="http://schemas.microsoft.com/office/drawing/2014/chart" uri="{C3380CC4-5D6E-409C-BE32-E72D297353CC}">
              <c16:uniqueId val="{00000004-A9A8-4D30-B2FA-1AFB6CC9BBD4}"/>
            </c:ext>
          </c:extLst>
        </c:ser>
        <c:ser>
          <c:idx val="5"/>
          <c:order val="5"/>
          <c:tx>
            <c:strRef>
              <c:f>データシート!$A$32</c:f>
              <c:strCache>
                <c:ptCount val="1"/>
                <c:pt idx="0">
                  <c:v>河口湖簡易水道事業会計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c:ext xmlns:c16="http://schemas.microsoft.com/office/drawing/2014/chart" uri="{C3380CC4-5D6E-409C-BE32-E72D297353CC}">
              <c16:uniqueId val="{00000005-A9A8-4D30-B2FA-1AFB6CC9BBD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1.23</c:v>
                </c:pt>
                <c:pt idx="2">
                  <c:v>#N/A</c:v>
                </c:pt>
                <c:pt idx="3">
                  <c:v>1.0900000000000001</c:v>
                </c:pt>
                <c:pt idx="4">
                  <c:v>#N/A</c:v>
                </c:pt>
                <c:pt idx="5">
                  <c:v>1.37</c:v>
                </c:pt>
                <c:pt idx="6">
                  <c:v>#N/A</c:v>
                </c:pt>
                <c:pt idx="7">
                  <c:v>1.68</c:v>
                </c:pt>
                <c:pt idx="8">
                  <c:v>#N/A</c:v>
                </c:pt>
                <c:pt idx="9">
                  <c:v>1.64</c:v>
                </c:pt>
              </c:numCache>
            </c:numRef>
          </c:val>
          <c:extLst>
            <c:ext xmlns:c16="http://schemas.microsoft.com/office/drawing/2014/chart" uri="{C3380CC4-5D6E-409C-BE32-E72D297353CC}">
              <c16:uniqueId val="{00000006-A9A8-4D30-B2FA-1AFB6CC9BBD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c:v>
                </c:pt>
                <c:pt idx="2">
                  <c:v>#N/A</c:v>
                </c:pt>
                <c:pt idx="3">
                  <c:v>0.42</c:v>
                </c:pt>
                <c:pt idx="4">
                  <c:v>#N/A</c:v>
                </c:pt>
                <c:pt idx="5">
                  <c:v>0.38</c:v>
                </c:pt>
                <c:pt idx="6">
                  <c:v>#N/A</c:v>
                </c:pt>
                <c:pt idx="7">
                  <c:v>0.92</c:v>
                </c:pt>
                <c:pt idx="8">
                  <c:v>#N/A</c:v>
                </c:pt>
                <c:pt idx="9">
                  <c:v>2.16</c:v>
                </c:pt>
              </c:numCache>
            </c:numRef>
          </c:val>
          <c:extLst>
            <c:ext xmlns:c16="http://schemas.microsoft.com/office/drawing/2014/chart" uri="{C3380CC4-5D6E-409C-BE32-E72D297353CC}">
              <c16:uniqueId val="{00000007-A9A8-4D30-B2FA-1AFB6CC9BBD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6.09</c:v>
                </c:pt>
                <c:pt idx="4">
                  <c:v>#N/A</c:v>
                </c:pt>
                <c:pt idx="5">
                  <c:v>5.88</c:v>
                </c:pt>
                <c:pt idx="6">
                  <c:v>#N/A</c:v>
                </c:pt>
                <c:pt idx="7">
                  <c:v>6.65</c:v>
                </c:pt>
                <c:pt idx="8">
                  <c:v>#N/A</c:v>
                </c:pt>
                <c:pt idx="9">
                  <c:v>6.9</c:v>
                </c:pt>
              </c:numCache>
            </c:numRef>
          </c:val>
          <c:extLst>
            <c:ext xmlns:c16="http://schemas.microsoft.com/office/drawing/2014/chart" uri="{C3380CC4-5D6E-409C-BE32-E72D297353CC}">
              <c16:uniqueId val="{00000008-A9A8-4D30-B2FA-1AFB6CC9BB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9.6999999999999993</c:v>
                </c:pt>
                <c:pt idx="2">
                  <c:v>#N/A</c:v>
                </c:pt>
                <c:pt idx="3">
                  <c:v>16.98</c:v>
                </c:pt>
                <c:pt idx="4">
                  <c:v>#N/A</c:v>
                </c:pt>
                <c:pt idx="5">
                  <c:v>16.3</c:v>
                </c:pt>
                <c:pt idx="6">
                  <c:v>#N/A</c:v>
                </c:pt>
                <c:pt idx="7">
                  <c:v>9.81</c:v>
                </c:pt>
                <c:pt idx="8">
                  <c:v>#N/A</c:v>
                </c:pt>
                <c:pt idx="9">
                  <c:v>9.15</c:v>
                </c:pt>
              </c:numCache>
            </c:numRef>
          </c:val>
          <c:extLst>
            <c:ext xmlns:c16="http://schemas.microsoft.com/office/drawing/2014/chart" uri="{C3380CC4-5D6E-409C-BE32-E72D297353CC}">
              <c16:uniqueId val="{00000009-A9A8-4D30-B2FA-1AFB6CC9BB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1457</c:v>
                </c:pt>
                <c:pt idx="5">
                  <c:v>1502</c:v>
                </c:pt>
                <c:pt idx="8">
                  <c:v>1529</c:v>
                </c:pt>
                <c:pt idx="11">
                  <c:v>1515</c:v>
                </c:pt>
                <c:pt idx="14">
                  <c:v>1527</c:v>
                </c:pt>
              </c:numCache>
            </c:numRef>
          </c:val>
          <c:extLst>
            <c:ext xmlns:c16="http://schemas.microsoft.com/office/drawing/2014/chart" uri="{C3380CC4-5D6E-409C-BE32-E72D297353CC}">
              <c16:uniqueId val="{00000000-13BB-4DE5-A382-9D30E5098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BB-4DE5-A382-9D30E5098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50</c:v>
                </c:pt>
                <c:pt idx="6">
                  <c:v>50</c:v>
                </c:pt>
                <c:pt idx="9">
                  <c:v>50</c:v>
                </c:pt>
                <c:pt idx="12">
                  <c:v>14</c:v>
                </c:pt>
              </c:numCache>
            </c:numRef>
          </c:val>
          <c:extLst>
            <c:ext xmlns:c16="http://schemas.microsoft.com/office/drawing/2014/chart" uri="{C3380CC4-5D6E-409C-BE32-E72D297353CC}">
              <c16:uniqueId val="{00000002-13BB-4DE5-A382-9D30E5098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85</c:v>
                </c:pt>
                <c:pt idx="3">
                  <c:v>95</c:v>
                </c:pt>
                <c:pt idx="6">
                  <c:v>95</c:v>
                </c:pt>
                <c:pt idx="9">
                  <c:v>79</c:v>
                </c:pt>
                <c:pt idx="12">
                  <c:v>94</c:v>
                </c:pt>
              </c:numCache>
            </c:numRef>
          </c:val>
          <c:extLst>
            <c:ext xmlns:c16="http://schemas.microsoft.com/office/drawing/2014/chart" uri="{C3380CC4-5D6E-409C-BE32-E72D297353CC}">
              <c16:uniqueId val="{00000003-13BB-4DE5-A382-9D30E5098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388</c:v>
                </c:pt>
                <c:pt idx="3">
                  <c:v>352</c:v>
                </c:pt>
                <c:pt idx="6">
                  <c:v>424</c:v>
                </c:pt>
                <c:pt idx="9">
                  <c:v>396</c:v>
                </c:pt>
                <c:pt idx="12">
                  <c:v>321</c:v>
                </c:pt>
              </c:numCache>
            </c:numRef>
          </c:val>
          <c:extLst>
            <c:ext xmlns:c16="http://schemas.microsoft.com/office/drawing/2014/chart" uri="{C3380CC4-5D6E-409C-BE32-E72D297353CC}">
              <c16:uniqueId val="{00000004-13BB-4DE5-A382-9D30E5098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BB-4DE5-A382-9D30E5098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BB-4DE5-A382-9D30E5098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1620</c:v>
                </c:pt>
                <c:pt idx="3">
                  <c:v>1707</c:v>
                </c:pt>
                <c:pt idx="6">
                  <c:v>1779</c:v>
                </c:pt>
                <c:pt idx="9">
                  <c:v>1751</c:v>
                </c:pt>
                <c:pt idx="12">
                  <c:v>1839</c:v>
                </c:pt>
              </c:numCache>
            </c:numRef>
          </c:val>
          <c:extLst>
            <c:ext xmlns:c16="http://schemas.microsoft.com/office/drawing/2014/chart" uri="{C3380CC4-5D6E-409C-BE32-E72D297353CC}">
              <c16:uniqueId val="{00000007-13BB-4DE5-A382-9D30E5098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696</c:v>
                </c:pt>
                <c:pt idx="2">
                  <c:v>#N/A</c:v>
                </c:pt>
                <c:pt idx="3">
                  <c:v>#N/A</c:v>
                </c:pt>
                <c:pt idx="4">
                  <c:v>702</c:v>
                </c:pt>
                <c:pt idx="5">
                  <c:v>#N/A</c:v>
                </c:pt>
                <c:pt idx="6">
                  <c:v>#N/A</c:v>
                </c:pt>
                <c:pt idx="7">
                  <c:v>819</c:v>
                </c:pt>
                <c:pt idx="8">
                  <c:v>#N/A</c:v>
                </c:pt>
                <c:pt idx="9">
                  <c:v>#N/A</c:v>
                </c:pt>
                <c:pt idx="10">
                  <c:v>761</c:v>
                </c:pt>
                <c:pt idx="11">
                  <c:v>#N/A</c:v>
                </c:pt>
                <c:pt idx="12">
                  <c:v>#N/A</c:v>
                </c:pt>
                <c:pt idx="13">
                  <c:v>741</c:v>
                </c:pt>
                <c:pt idx="14">
                  <c:v>#N/A</c:v>
                </c:pt>
              </c:numCache>
            </c:numRef>
          </c:val>
          <c:smooth val="0"/>
          <c:extLst>
            <c:ext xmlns:c16="http://schemas.microsoft.com/office/drawing/2014/chart" uri="{C3380CC4-5D6E-409C-BE32-E72D297353CC}">
              <c16:uniqueId val="{00000008-13BB-4DE5-A382-9D30E5098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17681</c:v>
                </c:pt>
                <c:pt idx="5">
                  <c:v>16979</c:v>
                </c:pt>
                <c:pt idx="8">
                  <c:v>15944</c:v>
                </c:pt>
                <c:pt idx="11">
                  <c:v>14883</c:v>
                </c:pt>
                <c:pt idx="14">
                  <c:v>13593</c:v>
                </c:pt>
              </c:numCache>
            </c:numRef>
          </c:val>
          <c:extLst>
            <c:ext xmlns:c16="http://schemas.microsoft.com/office/drawing/2014/chart" uri="{C3380CC4-5D6E-409C-BE32-E72D297353CC}">
              <c16:uniqueId val="{00000000-C7CE-4BF3-AC20-E91F0A4B80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156</c:v>
                </c:pt>
                <c:pt idx="5">
                  <c:v>143</c:v>
                </c:pt>
                <c:pt idx="8">
                  <c:v>115</c:v>
                </c:pt>
                <c:pt idx="11">
                  <c:v>90</c:v>
                </c:pt>
                <c:pt idx="14">
                  <c:v>73</c:v>
                </c:pt>
              </c:numCache>
            </c:numRef>
          </c:val>
          <c:extLst>
            <c:ext xmlns:c16="http://schemas.microsoft.com/office/drawing/2014/chart" uri="{C3380CC4-5D6E-409C-BE32-E72D297353CC}">
              <c16:uniqueId val="{00000001-C7CE-4BF3-AC20-E91F0A4B80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4834</c:v>
                </c:pt>
                <c:pt idx="5">
                  <c:v>5673</c:v>
                </c:pt>
                <c:pt idx="8">
                  <c:v>6042</c:v>
                </c:pt>
                <c:pt idx="11">
                  <c:v>6122</c:v>
                </c:pt>
                <c:pt idx="14">
                  <c:v>6458</c:v>
                </c:pt>
              </c:numCache>
            </c:numRef>
          </c:val>
          <c:extLst>
            <c:ext xmlns:c16="http://schemas.microsoft.com/office/drawing/2014/chart" uri="{C3380CC4-5D6E-409C-BE32-E72D297353CC}">
              <c16:uniqueId val="{00000002-C7CE-4BF3-AC20-E91F0A4B80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CE-4BF3-AC20-E91F0A4B80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CE-4BF3-AC20-E91F0A4B80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CE-4BF3-AC20-E91F0A4B80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1422</c:v>
                </c:pt>
                <c:pt idx="3">
                  <c:v>1436</c:v>
                </c:pt>
                <c:pt idx="6">
                  <c:v>1423</c:v>
                </c:pt>
                <c:pt idx="9">
                  <c:v>1408</c:v>
                </c:pt>
                <c:pt idx="12">
                  <c:v>1394</c:v>
                </c:pt>
              </c:numCache>
            </c:numRef>
          </c:val>
          <c:extLst>
            <c:ext xmlns:c16="http://schemas.microsoft.com/office/drawing/2014/chart" uri="{C3380CC4-5D6E-409C-BE32-E72D297353CC}">
              <c16:uniqueId val="{00000006-C7CE-4BF3-AC20-E91F0A4B80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749</c:v>
                </c:pt>
                <c:pt idx="3">
                  <c:v>833</c:v>
                </c:pt>
                <c:pt idx="6">
                  <c:v>958</c:v>
                </c:pt>
                <c:pt idx="9">
                  <c:v>936</c:v>
                </c:pt>
                <c:pt idx="12">
                  <c:v>960</c:v>
                </c:pt>
              </c:numCache>
            </c:numRef>
          </c:val>
          <c:extLst>
            <c:ext xmlns:c16="http://schemas.microsoft.com/office/drawing/2014/chart" uri="{C3380CC4-5D6E-409C-BE32-E72D297353CC}">
              <c16:uniqueId val="{00000007-C7CE-4BF3-AC20-E91F0A4B80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4773</c:v>
                </c:pt>
                <c:pt idx="3">
                  <c:v>4634</c:v>
                </c:pt>
                <c:pt idx="6">
                  <c:v>4707</c:v>
                </c:pt>
                <c:pt idx="9">
                  <c:v>4527</c:v>
                </c:pt>
                <c:pt idx="12">
                  <c:v>4327</c:v>
                </c:pt>
              </c:numCache>
            </c:numRef>
          </c:val>
          <c:extLst>
            <c:ext xmlns:c16="http://schemas.microsoft.com/office/drawing/2014/chart" uri="{C3380CC4-5D6E-409C-BE32-E72D297353CC}">
              <c16:uniqueId val="{00000008-C7CE-4BF3-AC20-E91F0A4B80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235</c:v>
                </c:pt>
                <c:pt idx="3">
                  <c:v>185</c:v>
                </c:pt>
                <c:pt idx="6">
                  <c:v>135</c:v>
                </c:pt>
                <c:pt idx="9">
                  <c:v>85</c:v>
                </c:pt>
                <c:pt idx="12">
                  <c:v>70</c:v>
                </c:pt>
              </c:numCache>
            </c:numRef>
          </c:val>
          <c:extLst>
            <c:ext xmlns:c16="http://schemas.microsoft.com/office/drawing/2014/chart" uri="{C3380CC4-5D6E-409C-BE32-E72D297353CC}">
              <c16:uniqueId val="{00000009-C7CE-4BF3-AC20-E91F0A4B80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19616</c:v>
                </c:pt>
                <c:pt idx="3">
                  <c:v>18866</c:v>
                </c:pt>
                <c:pt idx="6">
                  <c:v>17508</c:v>
                </c:pt>
                <c:pt idx="9">
                  <c:v>16417</c:v>
                </c:pt>
                <c:pt idx="12">
                  <c:v>15092</c:v>
                </c:pt>
              </c:numCache>
            </c:numRef>
          </c:val>
          <c:extLst>
            <c:ext xmlns:c16="http://schemas.microsoft.com/office/drawing/2014/chart" uri="{C3380CC4-5D6E-409C-BE32-E72D297353CC}">
              <c16:uniqueId val="{0000000A-C7CE-4BF3-AC20-E91F0A4B80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4124</c:v>
                </c:pt>
                <c:pt idx="2">
                  <c:v>#N/A</c:v>
                </c:pt>
                <c:pt idx="3">
                  <c:v>#N/A</c:v>
                </c:pt>
                <c:pt idx="4">
                  <c:v>3160</c:v>
                </c:pt>
                <c:pt idx="5">
                  <c:v>#N/A</c:v>
                </c:pt>
                <c:pt idx="6">
                  <c:v>#N/A</c:v>
                </c:pt>
                <c:pt idx="7">
                  <c:v>2630</c:v>
                </c:pt>
                <c:pt idx="8">
                  <c:v>#N/A</c:v>
                </c:pt>
                <c:pt idx="9">
                  <c:v>#N/A</c:v>
                </c:pt>
                <c:pt idx="10">
                  <c:v>2277</c:v>
                </c:pt>
                <c:pt idx="11">
                  <c:v>#N/A</c:v>
                </c:pt>
                <c:pt idx="12">
                  <c:v>#N/A</c:v>
                </c:pt>
                <c:pt idx="13">
                  <c:v>1719</c:v>
                </c:pt>
                <c:pt idx="14">
                  <c:v>#N/A</c:v>
                </c:pt>
              </c:numCache>
            </c:numRef>
          </c:val>
          <c:smooth val="0"/>
          <c:extLst>
            <c:ext xmlns:c16="http://schemas.microsoft.com/office/drawing/2014/chart" uri="{C3380CC4-5D6E-409C-BE32-E72D297353CC}">
              <c16:uniqueId val="{0000000B-C7CE-4BF3-AC20-E91F0A4B80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1754</c:v>
                </c:pt>
                <c:pt idx="1">
                  <c:v>1504</c:v>
                </c:pt>
                <c:pt idx="2">
                  <c:v>1655</c:v>
                </c:pt>
              </c:numCache>
            </c:numRef>
          </c:val>
          <c:extLst>
            <c:ext xmlns:c16="http://schemas.microsoft.com/office/drawing/2014/chart" uri="{C3380CC4-5D6E-409C-BE32-E72D297353CC}">
              <c16:uniqueId val="{00000000-2583-449A-902C-6C2A4AF506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1364</c:v>
                </c:pt>
                <c:pt idx="1">
                  <c:v>1564</c:v>
                </c:pt>
                <c:pt idx="2">
                  <c:v>1715</c:v>
                </c:pt>
              </c:numCache>
            </c:numRef>
          </c:val>
          <c:extLst>
            <c:ext xmlns:c16="http://schemas.microsoft.com/office/drawing/2014/chart" uri="{C3380CC4-5D6E-409C-BE32-E72D297353CC}">
              <c16:uniqueId val="{00000001-2583-449A-902C-6C2A4AF506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4897</c:v>
                </c:pt>
                <c:pt idx="1">
                  <c:v>4892</c:v>
                </c:pt>
                <c:pt idx="2">
                  <c:v>4927</c:v>
                </c:pt>
              </c:numCache>
            </c:numRef>
          </c:val>
          <c:extLst>
            <c:ext xmlns:c16="http://schemas.microsoft.com/office/drawing/2014/chart" uri="{C3380CC4-5D6E-409C-BE32-E72D297353CC}">
              <c16:uniqueId val="{00000002-2583-449A-902C-6C2A4AF506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について、普通会計における地方債の元利償還金が前年度より約</a:t>
          </a:r>
          <a:r>
            <a:rPr kumimoji="1" lang="en-US" altLang="ja-JP" sz="1200">
              <a:latin typeface="ＭＳ ゴシック" pitchFamily="49" charset="-128"/>
              <a:ea typeface="ＭＳ ゴシック" pitchFamily="49" charset="-128"/>
            </a:rPr>
            <a:t>8,800</a:t>
          </a:r>
          <a:r>
            <a:rPr kumimoji="1" lang="ja-JP" altLang="en-US" sz="1200">
              <a:latin typeface="ＭＳ ゴシック" pitchFamily="49" charset="-128"/>
              <a:ea typeface="ＭＳ ゴシック" pitchFamily="49" charset="-128"/>
            </a:rPr>
            <a:t>万円増加したことや、一部事務組合が起債した地方債の元利償還金が約</a:t>
          </a:r>
          <a:r>
            <a:rPr kumimoji="1" lang="en-US" altLang="ja-JP" sz="1200">
              <a:latin typeface="ＭＳ ゴシック" pitchFamily="49" charset="-128"/>
              <a:ea typeface="ＭＳ ゴシック" pitchFamily="49" charset="-128"/>
            </a:rPr>
            <a:t>1,500</a:t>
          </a:r>
          <a:r>
            <a:rPr kumimoji="1" lang="ja-JP" altLang="en-US" sz="1200">
              <a:latin typeface="ＭＳ ゴシック" pitchFamily="49" charset="-128"/>
              <a:ea typeface="ＭＳ ゴシック" pitchFamily="49" charset="-128"/>
            </a:rPr>
            <a:t>万円増加により、増加要因はあったものの、公営企業債の元利償還金に対する繰入金が前年度よりも約</a:t>
          </a:r>
          <a:r>
            <a:rPr kumimoji="1" lang="en-US" altLang="ja-JP" sz="1200">
              <a:latin typeface="ＭＳ ゴシック" pitchFamily="49" charset="-128"/>
              <a:ea typeface="ＭＳ ゴシック" pitchFamily="49" charset="-128"/>
            </a:rPr>
            <a:t>7,500</a:t>
          </a:r>
          <a:r>
            <a:rPr kumimoji="1" lang="ja-JP" altLang="en-US" sz="1200">
              <a:latin typeface="ＭＳ ゴシック" pitchFamily="49" charset="-128"/>
              <a:ea typeface="ＭＳ ゴシック" pitchFamily="49" charset="-128"/>
            </a:rPr>
            <a:t>万円減少や、さらに債務負担行為に基づく支出額が約</a:t>
          </a:r>
          <a:r>
            <a:rPr kumimoji="1" lang="en-US" altLang="ja-JP" sz="1200">
              <a:latin typeface="ＭＳ ゴシック" pitchFamily="49" charset="-128"/>
              <a:ea typeface="ＭＳ ゴシック" pitchFamily="49" charset="-128"/>
            </a:rPr>
            <a:t>3,600</a:t>
          </a:r>
          <a:r>
            <a:rPr kumimoji="1" lang="ja-JP" altLang="en-US" sz="1200">
              <a:latin typeface="ＭＳ ゴシック" pitchFamily="49" charset="-128"/>
              <a:ea typeface="ＭＳ ゴシック" pitchFamily="49" charset="-128"/>
            </a:rPr>
            <a:t>万円減少したことにより、対前年比約</a:t>
          </a:r>
          <a:r>
            <a:rPr kumimoji="1" lang="en-US" altLang="ja-JP" sz="1200">
              <a:latin typeface="ＭＳ ゴシック" pitchFamily="49" charset="-128"/>
              <a:ea typeface="ＭＳ ゴシック" pitchFamily="49" charset="-128"/>
            </a:rPr>
            <a:t>800</a:t>
          </a:r>
          <a:r>
            <a:rPr kumimoji="1" lang="ja-JP" altLang="en-US" sz="1200">
              <a:latin typeface="ＭＳ ゴシック" pitchFamily="49" charset="-128"/>
              <a:ea typeface="ＭＳ ゴシック" pitchFamily="49" charset="-128"/>
            </a:rPr>
            <a:t>万円の減少となった。</a:t>
          </a:r>
        </a:p>
        <a:p>
          <a:r>
            <a:rPr kumimoji="1" lang="ja-JP" altLang="en-US" sz="1200">
              <a:latin typeface="ＭＳ ゴシック" pitchFamily="49" charset="-128"/>
              <a:ea typeface="ＭＳ ゴシック" pitchFamily="49" charset="-128"/>
            </a:rPr>
            <a:t>　一方で補てん財源である算入公債費等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においては、主に災害復旧等に係る基準財政需に算入された公債費が約</a:t>
          </a:r>
          <a:r>
            <a:rPr kumimoji="1" lang="en-US" altLang="ja-JP" sz="1200">
              <a:latin typeface="ＭＳ ゴシック" pitchFamily="49" charset="-128"/>
              <a:ea typeface="ＭＳ ゴシック" pitchFamily="49" charset="-128"/>
            </a:rPr>
            <a:t>2,490</a:t>
          </a:r>
          <a:r>
            <a:rPr kumimoji="1" lang="ja-JP" altLang="en-US" sz="1200">
              <a:latin typeface="ＭＳ ゴシック" pitchFamily="49" charset="-128"/>
              <a:ea typeface="ＭＳ ゴシック" pitchFamily="49" charset="-128"/>
            </a:rPr>
            <a:t>万円の増加となったこと等により、最終的には分子が約</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万円の減額となった。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は、大型普通建設事業が終了したことにより地方債残高が約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2,500</a:t>
          </a:r>
          <a:r>
            <a:rPr kumimoji="1" lang="ja-JP" altLang="en-US" sz="1400">
              <a:latin typeface="ＭＳ ゴシック" pitchFamily="49" charset="-128"/>
              <a:ea typeface="ＭＳ ゴシック" pitchFamily="49" charset="-128"/>
            </a:rPr>
            <a:t>万円減少したことや、公営企業等の繰入予定額が約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億円減少したことにより、対前年度比約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　充当可能財源当</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においては、財政調整基金、減債基金及びふるさと応援寄附基金等の積み立てにより充当可能基金が約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3,600</a:t>
          </a:r>
          <a:r>
            <a:rPr kumimoji="1" lang="ja-JP" altLang="en-US" sz="1400">
              <a:latin typeface="ＭＳ ゴシック" pitchFamily="49" charset="-128"/>
              <a:ea typeface="ＭＳ ゴシック" pitchFamily="49" charset="-128"/>
            </a:rPr>
            <a:t>万円増加となったものの、基準財政需要額見込額が約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万円減少したことにより、全体として約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7,100</a:t>
          </a:r>
          <a:r>
            <a:rPr kumimoji="1" lang="ja-JP" altLang="en-US" sz="1400">
              <a:latin typeface="ＭＳ ゴシック" pitchFamily="49" charset="-128"/>
              <a:ea typeface="ＭＳ ゴシック" pitchFamily="49" charset="-128"/>
            </a:rPr>
            <a:t>万円の減となり、実質的な将来負担額（分子）としては約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5,800</a:t>
          </a:r>
          <a:r>
            <a:rPr kumimoji="1" lang="ja-JP" altLang="en-US" sz="1400">
              <a:latin typeface="ＭＳ ゴシック" pitchFamily="49" charset="-128"/>
              <a:ea typeface="ＭＳ ゴシック" pitchFamily="49" charset="-128"/>
            </a:rPr>
            <a:t>万円の減少となった。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山梨県富士河口湖町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財政調整基金は、前年度剰余金により約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万円を積み立てることができ、減債基金を将来の合併特例債等の償還費への備えとして約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万円、また、ふるさと応援寄附基金を約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万円をそれぞれ積立てたことにより、基金全体としては約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経済や観光需要が回復基調により税収が増加傾向にあるものの、今後も、物価高騰対策費として財政調整基金を取り崩しながら財政運営をすることが予想され、さらに、これに関連し商工振興等の活性化も踏まえ地域振興基金を活用しながら、町村合併における地域間の均衡を図る事業に充てていく。また、ふるさと応援寄附基金についても寄附金を財源に基金の積み立てを行うと同時に、当該基金を充てながら少子化対策・こども政策等の各種抜本強化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・地域振興基金：町財政の円滑な運営を図り、合併町村の均衡ある発展のための事業の財源とする基金。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・公共施設建設基金：公共施設の建設の財源に充てることのできる基金。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富士河口湖町のまちづくりに賛同する個人、団体から広く寄附金を募り、これを財源として寄附者の意向を各種事業に反映することにより、様々な人々の参加による魅力あるふるさとづくり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・地域福祉基金：住民が主体となって実施する福祉活動を活発化するため、基金か生じる利息をその事業に充てることのできる基金。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・小立土地区画整理事業保留地内道路整備基金：小立土地区画整理事業保留内道路の復旧整備費の財源に充てるための基金。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ふるさと応援寄附金を財源とし目的にある各種事業を行うための基金として約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万円を積立てると同時に、当該目的事業として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億円を取り崩したことなどにより、その他特定目的基金全体としては約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終了し、今後は計画的に当基金を活用しながら町村合併における地域間の均衡を図る事業に充てていく。公共施設建設基金は今後の公共事業の金額を考慮しながら基金を充当するほか、ふるさと応援寄附基金としては寄附金を財源に基金の積み立てを行うと同時に、当該基金を充てながら基金の目的に合致した各種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前年度剰余金を積み立てることより、約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物価高騰対策費として財政調整基金を取り崩しながら財政運営をすることが予想されるが、行政の継続性や町民のニーズ等のバランスを重視しながら、財政調整基金の残高は、標準財政規模の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当初予算から予定していた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万円を積立てを行い、基金残高としては前年度より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減債基金については、町村合併に伴い、平成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万円の積立てを行うほか、合併特例事業債の償還費のうち交付税措置される分（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％）を除いた一般財源分（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％）について、基金を取り崩し償還費に充てることにより、一般財源を圧迫しないよう配慮している。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観光需要の回復やインバウンドの増加により、町内企業の業績改善や設備投資の拡大が見られ、法人住民税や固定資産税を中心に町税収入は過去最大となった。一方で、物価高騰や人件費の上昇が続く中、経常的経費は増加傾向にあり、さらに、団塊世代の後期高齢者入りに伴う社会保障費の増加は、全国共通の構造的課題となっている。こうした中、財政力指数は改善したものの、依然として類似団体平均を下回っており、観光需要は景気動向や国際情勢の影響を受けやすいことから、一時的な税収増に依存することなく、事業の優先順位付けを徹底し、持続可能な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地域経済や観光需要が回復したことに伴い法人住民税等の地方税が増収となり、歳入一般財源総額が</a:t>
          </a:r>
          <a:r>
            <a:rPr kumimoji="1" lang="en-US" altLang="ja-JP" sz="1200">
              <a:latin typeface="ＭＳ Ｐゴシック" panose="020B0600070205080204" pitchFamily="50" charset="-128"/>
              <a:ea typeface="ＭＳ Ｐゴシック" panose="020B0600070205080204" pitchFamily="50" charset="-128"/>
            </a:rPr>
            <a:t>4.6</a:t>
          </a:r>
          <a:r>
            <a:rPr kumimoji="1" lang="ja-JP" altLang="en-US" sz="1200">
              <a:latin typeface="ＭＳ Ｐゴシック" panose="020B0600070205080204" pitchFamily="50" charset="-128"/>
              <a:ea typeface="ＭＳ Ｐゴシック" panose="020B0600070205080204" pitchFamily="50" charset="-128"/>
            </a:rPr>
            <a:t>ポイント増加したものの、一方で歳出一般財源を投入する経費は、物価高騰に伴う委託料や光熱費の増加、公債費のピーク到来などにより、一般財源を充当する経費は</a:t>
          </a:r>
          <a:r>
            <a:rPr kumimoji="1" lang="en-US" altLang="ja-JP" sz="1200">
              <a:latin typeface="ＭＳ Ｐゴシック" panose="020B0600070205080204" pitchFamily="50" charset="-128"/>
              <a:ea typeface="ＭＳ Ｐゴシック" panose="020B0600070205080204" pitchFamily="50" charset="-128"/>
            </a:rPr>
            <a:t>8.5</a:t>
          </a:r>
          <a:r>
            <a:rPr kumimoji="1" lang="ja-JP" altLang="en-US" sz="1200">
              <a:latin typeface="ＭＳ Ｐゴシック" panose="020B0600070205080204" pitchFamily="50" charset="-128"/>
              <a:ea typeface="ＭＳ Ｐゴシック" panose="020B0600070205080204" pitchFamily="50" charset="-128"/>
            </a:rPr>
            <a:t>ポイント増加し、昨年度に比べ</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上昇となった。現時点では類似団体と比較して一定の財政の弾力性は確保されているが、今後も高齢化の進展や公共施設の老朽化対策などにより義務的経費の増加が見込まれるため、全国的な課題と同様、本町においても経常経費の抑制が重要なテーマであり、事務事業の見直し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51816</xdr:rowOff>
    </xdr:from>
    <xdr:to>
      <xdr:col>23</xdr:col>
      <xdr:colOff>133350</xdr:colOff>
      <xdr:row>67</xdr:row>
      <xdr:rowOff>80010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10266"/>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138193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2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51816</xdr:rowOff>
    </xdr:from>
    <xdr:to>
      <xdr:col>24</xdr:col>
      <xdr:colOff>12700</xdr:colOff>
      <xdr:row>61</xdr:row>
      <xdr:rowOff>51816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1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160528</xdr:rowOff>
    </xdr:from>
    <xdr:to>
      <xdr:col>23</xdr:col>
      <xdr:colOff>133350</xdr:colOff>
      <xdr:row>61</xdr:row>
      <xdr:rowOff>114554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4752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47515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2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44704</xdr:rowOff>
    </xdr:from>
    <xdr:to>
      <xdr:col>19</xdr:col>
      <xdr:colOff>133350</xdr:colOff>
      <xdr:row>60</xdr:row>
      <xdr:rowOff>160528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3170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65786</xdr:rowOff>
    </xdr:from>
    <xdr:to>
      <xdr:col>19</xdr:col>
      <xdr:colOff>184150</xdr:colOff>
      <xdr:row>64</xdr:row>
      <xdr:rowOff>167386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152163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44704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882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150368</xdr:rowOff>
    </xdr:from>
    <xdr:to>
      <xdr:col>15</xdr:col>
      <xdr:colOff>133350</xdr:colOff>
      <xdr:row>64</xdr:row>
      <xdr:rowOff>80518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62</xdr:row>
      <xdr:rowOff>15494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8827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156481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4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109728</xdr:rowOff>
    </xdr:from>
    <xdr:to>
      <xdr:col>19</xdr:col>
      <xdr:colOff>184150</xdr:colOff>
      <xdr:row>61</xdr:row>
      <xdr:rowOff>39878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50055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6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165354</xdr:rowOff>
    </xdr:from>
    <xdr:to>
      <xdr:col>15</xdr:col>
      <xdr:colOff>133350</xdr:colOff>
      <xdr:row>60</xdr:row>
      <xdr:rowOff>95504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105681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観光地としての特性上、道路・公園・観光関連施設など公共施設の保有数が多く、その維持管理費が財政負担の一因となってる。また、子育て支援施策の充実を図ってきたことから、保育料無償化に伴う施設型給付費等に係る委託料も増加している。今後も、公共施設等総合管理計画に基づく統廃合や長寿命化対策を進めるとともに、指定管理者制度やＰＦＩ等の活用など、民間活力の導入を検討し、コスト縮減とサービス水準の両立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106336</xdr:rowOff>
    </xdr:from>
    <xdr:to>
      <xdr:col>23</xdr:col>
      <xdr:colOff>133350</xdr:colOff>
      <xdr:row>85</xdr:row>
      <xdr:rowOff>23823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508136"/>
          <a:ext cx="838200" cy="8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22319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81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40618</xdr:rowOff>
    </xdr:from>
    <xdr:to>
      <xdr:col>19</xdr:col>
      <xdr:colOff>133350</xdr:colOff>
      <xdr:row>84</xdr:row>
      <xdr:rowOff>106336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442418"/>
          <a:ext cx="889000" cy="6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75402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9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9539</xdr:rowOff>
    </xdr:from>
    <xdr:to>
      <xdr:col>15</xdr:col>
      <xdr:colOff>82550</xdr:colOff>
      <xdr:row>84</xdr:row>
      <xdr:rowOff>40618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411339"/>
          <a:ext cx="889000" cy="3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137934</xdr:rowOff>
    </xdr:from>
    <xdr:to>
      <xdr:col>11</xdr:col>
      <xdr:colOff>31750</xdr:colOff>
      <xdr:row>84</xdr:row>
      <xdr:rowOff>9539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368284"/>
          <a:ext cx="889000" cy="4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144473</xdr:rowOff>
    </xdr:from>
    <xdr:to>
      <xdr:col>23</xdr:col>
      <xdr:colOff>184150</xdr:colOff>
      <xdr:row>85</xdr:row>
      <xdr:rowOff>74623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54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116550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1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55536</xdr:rowOff>
    </xdr:from>
    <xdr:to>
      <xdr:col>19</xdr:col>
      <xdr:colOff>184150</xdr:colOff>
      <xdr:row>84</xdr:row>
      <xdr:rowOff>157136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4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141913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54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161268</xdr:rowOff>
    </xdr:from>
    <xdr:to>
      <xdr:col>15</xdr:col>
      <xdr:colOff>133350</xdr:colOff>
      <xdr:row>84</xdr:row>
      <xdr:rowOff>91418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3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76195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47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130189</xdr:rowOff>
    </xdr:from>
    <xdr:to>
      <xdr:col>11</xdr:col>
      <xdr:colOff>82550</xdr:colOff>
      <xdr:row>84</xdr:row>
      <xdr:rowOff>60339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6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45116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44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87134</xdr:rowOff>
    </xdr:from>
    <xdr:to>
      <xdr:col>7</xdr:col>
      <xdr:colOff>31750</xdr:colOff>
      <xdr:row>84</xdr:row>
      <xdr:rowOff>17284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1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2061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03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本町の給与水準は、過去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類似団体平均を下回っており、指数は前年度より微減となった。全国的に人材確保が課題となる中、適正な給与水準の維持は行政運営の安定に不可欠であり、今後も類似団体との均衡を踏まえながら、適正かつ持続可能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84</xdr:row>
      <xdr:rowOff>65314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981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65314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0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151493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093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本町は富士五湖のうち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湖を抱え、湖畔に集落が点在する地理的特性があるため、行政サービスの拠点や公共施設の集約が困難であり、一定の人員配置が必要となる構造的要因がある。その結果、類似団体平均を上回っている。今後は、人口減少社会の進展に伴い、職員数の適正化と業務効率化が大きな課題となっており、ＤＸの推進、指定管理者制度の活用、民間委託の拡大などにより業務の効率化を図り、継続的に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89888</xdr:rowOff>
    </xdr:from>
    <xdr:to>
      <xdr:col>81</xdr:col>
      <xdr:colOff>44450</xdr:colOff>
      <xdr:row>61</xdr:row>
      <xdr:rowOff>104634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48338"/>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71120</xdr:rowOff>
    </xdr:from>
    <xdr:to>
      <xdr:col>77</xdr:col>
      <xdr:colOff>44450</xdr:colOff>
      <xdr:row>61</xdr:row>
      <xdr:rowOff>89888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529570"/>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53693</xdr:rowOff>
    </xdr:from>
    <xdr:to>
      <xdr:col>72</xdr:col>
      <xdr:colOff>203200</xdr:colOff>
      <xdr:row>61</xdr:row>
      <xdr:rowOff>71120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12143"/>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53693</xdr:rowOff>
    </xdr:from>
    <xdr:to>
      <xdr:col>68</xdr:col>
      <xdr:colOff>152400</xdr:colOff>
      <xdr:row>61</xdr:row>
      <xdr:rowOff>53693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12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53834</xdr:rowOff>
    </xdr:from>
    <xdr:to>
      <xdr:col>81</xdr:col>
      <xdr:colOff>95250</xdr:colOff>
      <xdr:row>61</xdr:row>
      <xdr:rowOff>155434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25911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4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39088</xdr:rowOff>
    </xdr:from>
    <xdr:to>
      <xdr:col>77</xdr:col>
      <xdr:colOff>95250</xdr:colOff>
      <xdr:row>61</xdr:row>
      <xdr:rowOff>140688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125465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83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2893</xdr:rowOff>
    </xdr:from>
    <xdr:to>
      <xdr:col>68</xdr:col>
      <xdr:colOff>203200</xdr:colOff>
      <xdr:row>61</xdr:row>
      <xdr:rowOff>104493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89270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4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xdr:rowOff>
    </xdr:from>
    <xdr:to>
      <xdr:col>64</xdr:col>
      <xdr:colOff>152400</xdr:colOff>
      <xdr:row>61</xdr:row>
      <xdr:rowOff>104493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89270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4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年間は毎年度上昇傾向にあったが、令和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年度は前年度と同率となった。主な要因として、令和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借り入れた緊防債及び公適債の償還開始に伴い元利償還金が増加したものの、法人住民税及び固定資産税の増収により標準財政規模が拡大したことが挙げられる。今後は、老朽化施設の更新や観光基盤整備など大型事業の実施が見込まれることから、町総合計画及び公共施設等総合管理計画に基づき、事業の選択と集中を徹底するとともに、新規地方債の発行抑制に努め、引き続き健全な財政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79163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5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71120</xdr:rowOff>
    </xdr:from>
    <xdr:to>
      <xdr:col>77</xdr:col>
      <xdr:colOff>44450</xdr:colOff>
      <xdr:row>43</xdr:row>
      <xdr:rowOff>79163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3710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42</xdr:row>
      <xdr:rowOff>170180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630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28363</xdr:rowOff>
    </xdr:from>
    <xdr:to>
      <xdr:col>81</xdr:col>
      <xdr:colOff>95250</xdr:colOff>
      <xdr:row>43</xdr:row>
      <xdr:rowOff>129963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440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将来負担額は、前年度より</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ポイント減少した主な要因は、地方債残高が約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減少したこと、公営企業等の繰入予定額が減少したことや、財政調整基金や減債基金の積立による充当可能基金の増があげられる。しかしながら、過去に実施した大型建設事業に伴う起債残高が一定規模存在していることから、類似団体平均と比較すると依然として高い水準にある。将来世代への負担を過度に残さないため、今後も起債発行の抑制、基金の着実な積立、公債費の縮減を柱とした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16</xdr:row>
      <xdr:rowOff>121557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07912"/>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121557</xdr:rowOff>
    </xdr:from>
    <xdr:to>
      <xdr:col>77</xdr:col>
      <xdr:colOff>44450</xdr:colOff>
      <xdr:row>17</xdr:row>
      <xdr:rowOff>53521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647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53521</xdr:rowOff>
    </xdr:from>
    <xdr:to>
      <xdr:col>72</xdr:col>
      <xdr:colOff>203200</xdr:colOff>
      <xdr:row>17</xdr:row>
      <xdr:rowOff>163830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6817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19</xdr:row>
      <xdr:rowOff>127726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78480"/>
          <a:ext cx="889000" cy="30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85362</xdr:rowOff>
    </xdr:from>
    <xdr:to>
      <xdr:col>81</xdr:col>
      <xdr:colOff>95250</xdr:colOff>
      <xdr:row>16</xdr:row>
      <xdr:rowOff>15512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57439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70757</xdr:rowOff>
    </xdr:from>
    <xdr:to>
      <xdr:col>77</xdr:col>
      <xdr:colOff>95250</xdr:colOff>
      <xdr:row>17</xdr:row>
      <xdr:rowOff>907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157134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2721</xdr:rowOff>
    </xdr:from>
    <xdr:to>
      <xdr:col>73</xdr:col>
      <xdr:colOff>44450</xdr:colOff>
      <xdr:row>17</xdr:row>
      <xdr:rowOff>104321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89098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76926</xdr:rowOff>
    </xdr:from>
    <xdr:to>
      <xdr:col>64</xdr:col>
      <xdr:colOff>152400</xdr:colOff>
      <xdr:row>20</xdr:row>
      <xdr:rowOff>7076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33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163303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42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人事院勧告による給与改定や会計年度任用職員への勤勉手当支給開始、退職者増に伴う退職金の増加したことが主な要因である。特に、本町は富士五湖の内、</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湖を抱えその湖畔に集落が点在するため、公共施設の集約が困難な状況があり、人員を削減することが難しくなっているが、ＤＸ推進や指定管理の導入などを進め、人件費の抑制と行政サービス水準の両立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147574</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4832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26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0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96774</xdr:rowOff>
    </xdr:from>
    <xdr:to>
      <xdr:col>20</xdr:col>
      <xdr:colOff>38100</xdr:colOff>
      <xdr:row>36</xdr:row>
      <xdr:rowOff>26924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37101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162831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保育料無償化に起因し、子ども子育て支援制度に係る、施設型給付費や地域型保育給付費に係る委託料の増加に加え、物価高騰による施設の維持管理費、光熱費や燃料費等の上昇が増加要因である。今後も、予断を許さない物価高騰等に対応しつつ、事業費の抑制、代替手法の検討等により歳出の抑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121285</xdr:rowOff>
    </xdr:from>
    <xdr:to>
      <xdr:col>82</xdr:col>
      <xdr:colOff>107950</xdr:colOff>
      <xdr:row>15</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930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29845</xdr:rowOff>
    </xdr:from>
    <xdr:to>
      <xdr:col>78</xdr:col>
      <xdr:colOff>69850</xdr:colOff>
      <xdr:row>15</xdr:row>
      <xdr:rowOff>121285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015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29845</xdr:rowOff>
    </xdr:from>
    <xdr:to>
      <xdr:col>73</xdr:col>
      <xdr:colOff>180975</xdr:colOff>
      <xdr:row>15</xdr:row>
      <xdr:rowOff>41275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6015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130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70485</xdr:rowOff>
    </xdr:from>
    <xdr:to>
      <xdr:col>78</xdr:col>
      <xdr:colOff>120650</xdr:colOff>
      <xdr:row>16</xdr:row>
      <xdr:rowOff>635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150495</xdr:rowOff>
    </xdr:from>
    <xdr:to>
      <xdr:col>74</xdr:col>
      <xdr:colOff>31750</xdr:colOff>
      <xdr:row>15</xdr:row>
      <xdr:rowOff>80645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90822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161925</xdr:rowOff>
    </xdr:from>
    <xdr:to>
      <xdr:col>69</xdr:col>
      <xdr:colOff>142875</xdr:colOff>
      <xdr:row>15</xdr:row>
      <xdr:rowOff>92075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介護給付費や児童手当拡充、子ども医療費助成の増加などにより増加要因はあったものの、現時点では類似団体平均を下回っている。しかし、団塊世代の後期高齢者入りにより、社会保障経費は中長期的な増加は避けられないことから、健康づくり施策の推進など予防的施策を強化し、義務的経費の健全化に取り組む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33274</xdr:rowOff>
    </xdr:from>
    <xdr:to>
      <xdr:col>24</xdr:col>
      <xdr:colOff>25400</xdr:colOff>
      <xdr:row>53</xdr:row>
      <xdr:rowOff>42418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1201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140716</xdr:rowOff>
    </xdr:from>
    <xdr:to>
      <xdr:col>19</xdr:col>
      <xdr:colOff>187325</xdr:colOff>
      <xdr:row>53</xdr:row>
      <xdr:rowOff>42418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0561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140716</xdr:rowOff>
    </xdr:from>
    <xdr:to>
      <xdr:col>15</xdr:col>
      <xdr:colOff>98425</xdr:colOff>
      <xdr:row>52</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2209800" y="90561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149860</xdr:rowOff>
    </xdr:from>
    <xdr:to>
      <xdr:col>11</xdr:col>
      <xdr:colOff>9525</xdr:colOff>
      <xdr:row>53</xdr:row>
      <xdr:rowOff>97282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0652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153924</xdr:rowOff>
    </xdr:from>
    <xdr:to>
      <xdr:col>24</xdr:col>
      <xdr:colOff>76200</xdr:colOff>
      <xdr:row>53</xdr:row>
      <xdr:rowOff>84074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06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62501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897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163068</xdr:rowOff>
    </xdr:from>
    <xdr:to>
      <xdr:col>20</xdr:col>
      <xdr:colOff>38100</xdr:colOff>
      <xdr:row>53</xdr:row>
      <xdr:rowOff>93218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0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103395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84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89916</xdr:rowOff>
    </xdr:from>
    <xdr:to>
      <xdr:col>15</xdr:col>
      <xdr:colOff>149225</xdr:colOff>
      <xdr:row>53</xdr:row>
      <xdr:rowOff>20066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00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30243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77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99060</xdr:rowOff>
    </xdr:from>
    <xdr:to>
      <xdr:col>11</xdr:col>
      <xdr:colOff>60325</xdr:colOff>
      <xdr:row>53</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39387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46482</xdr:rowOff>
    </xdr:from>
    <xdr:to>
      <xdr:col>6</xdr:col>
      <xdr:colOff>171450</xdr:colOff>
      <xdr:row>53</xdr:row>
      <xdr:rowOff>148082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1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158259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0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団塊世代の高齢化を背景として社会保障関係経費が年々増加していることに伴い、介護保険会計や後期高齢者医療保険会計等への繰出金が増加傾向にあることが主な要因である。今後も、当該会計への繰出金の抑制を図るため、健康のまちづくり施策を一層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50800</xdr:rowOff>
    </xdr:from>
    <xdr:to>
      <xdr:col>82</xdr:col>
      <xdr:colOff>107950</xdr:colOff>
      <xdr:row>54</xdr:row>
      <xdr:rowOff>114300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309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88900</xdr:rowOff>
    </xdr:from>
    <xdr:to>
      <xdr:col>73</xdr:col>
      <xdr:colOff>180975</xdr:colOff>
      <xdr:row>54</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101600</xdr:rowOff>
    </xdr:from>
    <xdr:to>
      <xdr:col>69</xdr:col>
      <xdr:colOff>92075</xdr:colOff>
      <xdr:row>55</xdr:row>
      <xdr:rowOff>6350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35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63500</xdr:rowOff>
    </xdr:from>
    <xdr:to>
      <xdr:col>82</xdr:col>
      <xdr:colOff>158750</xdr:colOff>
      <xdr:row>54</xdr:row>
      <xdr:rowOff>165100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38100</xdr:rowOff>
    </xdr:from>
    <xdr:to>
      <xdr:col>74</xdr:col>
      <xdr:colOff>31750</xdr:colOff>
      <xdr:row>54</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50800</xdr:rowOff>
    </xdr:from>
    <xdr:to>
      <xdr:col>69</xdr:col>
      <xdr:colOff>142875</xdr:colOff>
      <xdr:row>54</xdr:row>
      <xdr:rowOff>152400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増額の主な要因は、観光消費の回復によりゴミ排出量が増加し、吉田焼却場処理費負担金が増加したことである。これは経済回復という好材料の裏側で発生している財政負担でもある。また、物価高騰や人件費上昇に伴い一部事務組合への負担金も増加傾向にあり、今後も動向を注視していく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20320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168910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08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08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157497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類似団体と比較し大きな差があり、これは合併以降に実施してきたインフラ整備に伴う合併特例事業債の償還がピークを迎えていることが主な要因である。一方で、起債残高は減少局面に入りつつあり、今後は公債費も徐々に減少していく見込みである。引き続き普通建設事業の抑制や有利な起債の活用により、将来世代に過度な負担を残さない財政運営を徹底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4635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131572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131572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39624</xdr:rowOff>
    </xdr:from>
    <xdr:to>
      <xdr:col>20</xdr:col>
      <xdr:colOff>38100</xdr:colOff>
      <xdr:row>78</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126001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公債費を除いた部分は、前年度より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ポイント増加となった。類似団体平均値が</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いうことから考えると、低い水準にあるとも言えるが、今後も増加を続ける社会保障関係経費、老朽化した公共施設の長寿命化やインフラの強靭化等の費用が増大することが予測されるため、より一層、町村合併のスケールメリットを活かし、規律ある財政運営を行っていく必要があ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141695</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14300"/>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113772</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141695</xdr:rowOff>
    </xdr:from>
    <xdr:to>
      <xdr:col>82</xdr:col>
      <xdr:colOff>196850</xdr:colOff>
      <xdr:row>81</xdr:row>
      <xdr:rowOff>141695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2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48623</xdr:rowOff>
    </xdr:from>
    <xdr:to>
      <xdr:col>82</xdr:col>
      <xdr:colOff>107950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3592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108693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136616</xdr:rowOff>
    </xdr:from>
    <xdr:to>
      <xdr:col>82</xdr:col>
      <xdr:colOff>158750</xdr:colOff>
      <xdr:row>78</xdr:row>
      <xdr:rowOff>66766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112304</xdr:rowOff>
    </xdr:from>
    <xdr:to>
      <xdr:col>78</xdr:col>
      <xdr:colOff>69850</xdr:colOff>
      <xdr:row>74</xdr:row>
      <xdr:rowOff>48623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628154"/>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117021</xdr:rowOff>
    </xdr:from>
    <xdr:to>
      <xdr:col>78</xdr:col>
      <xdr:colOff>120650</xdr:colOff>
      <xdr:row>78</xdr:row>
      <xdr:rowOff>47171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31948</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112304</xdr:rowOff>
    </xdr:from>
    <xdr:to>
      <xdr:col>73</xdr:col>
      <xdr:colOff>180975</xdr:colOff>
      <xdr:row>73</xdr:row>
      <xdr:rowOff>112304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6281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54973</xdr:rowOff>
    </xdr:from>
    <xdr:to>
      <xdr:col>74</xdr:col>
      <xdr:colOff>31750</xdr:colOff>
      <xdr:row>77</xdr:row>
      <xdr:rowOff>156573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141350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112304</xdr:rowOff>
    </xdr:from>
    <xdr:to>
      <xdr:col>69</xdr:col>
      <xdr:colOff>92075</xdr:colOff>
      <xdr:row>74</xdr:row>
      <xdr:rowOff>153126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62815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115388</xdr:rowOff>
    </xdr:from>
    <xdr:to>
      <xdr:col>69</xdr:col>
      <xdr:colOff>142875</xdr:colOff>
      <xdr:row>77</xdr:row>
      <xdr:rowOff>45538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30315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94162</xdr:rowOff>
    </xdr:from>
    <xdr:to>
      <xdr:col>65</xdr:col>
      <xdr:colOff>53975</xdr:colOff>
      <xdr:row>78</xdr:row>
      <xdr:rowOff>24312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9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156227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169273</xdr:rowOff>
    </xdr:from>
    <xdr:to>
      <xdr:col>78</xdr:col>
      <xdr:colOff>120650</xdr:colOff>
      <xdr:row>74</xdr:row>
      <xdr:rowOff>99423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109600</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454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61504</xdr:rowOff>
    </xdr:from>
    <xdr:to>
      <xdr:col>74</xdr:col>
      <xdr:colOff>31750</xdr:colOff>
      <xdr:row>73</xdr:row>
      <xdr:rowOff>163104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1831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4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61504</xdr:rowOff>
    </xdr:from>
    <xdr:to>
      <xdr:col>69</xdr:col>
      <xdr:colOff>142875</xdr:colOff>
      <xdr:row>73</xdr:row>
      <xdr:rowOff>163104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4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102326</xdr:rowOff>
    </xdr:from>
    <xdr:to>
      <xdr:col>65</xdr:col>
      <xdr:colOff>53975</xdr:colOff>
      <xdr:row>75</xdr:row>
      <xdr:rowOff>32476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42653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35052</xdr:rowOff>
    </xdr:from>
    <xdr:to>
      <xdr:col>29</xdr:col>
      <xdr:colOff>127000</xdr:colOff>
      <xdr:row>17</xdr:row>
      <xdr:rowOff>155308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7327"/>
          <a:ext cx="647700" cy="120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155308</xdr:rowOff>
    </xdr:from>
    <xdr:to>
      <xdr:col>26</xdr:col>
      <xdr:colOff>50800</xdr:colOff>
      <xdr:row>18</xdr:row>
      <xdr:rowOff>24829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17583"/>
          <a:ext cx="698500" cy="40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24829</xdr:rowOff>
    </xdr:from>
    <xdr:to>
      <xdr:col>22</xdr:col>
      <xdr:colOff>114300</xdr:colOff>
      <xdr:row>18</xdr:row>
      <xdr:rowOff>47155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8554"/>
          <a:ext cx="698500" cy="22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47155</xdr:rowOff>
    </xdr:from>
    <xdr:to>
      <xdr:col>18</xdr:col>
      <xdr:colOff>177800</xdr:colOff>
      <xdr:row>18</xdr:row>
      <xdr:rowOff>62789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0880"/>
          <a:ext cx="698500" cy="1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155702</xdr:rowOff>
    </xdr:from>
    <xdr:to>
      <xdr:col>29</xdr:col>
      <xdr:colOff>177800</xdr:colOff>
      <xdr:row>17</xdr:row>
      <xdr:rowOff>85852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104508</xdr:rowOff>
    </xdr:from>
    <xdr:to>
      <xdr:col>26</xdr:col>
      <xdr:colOff>101600</xdr:colOff>
      <xdr:row>18</xdr:row>
      <xdr:rowOff>34658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3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145479</xdr:rowOff>
    </xdr:from>
    <xdr:to>
      <xdr:col>22</xdr:col>
      <xdr:colOff>165100</xdr:colOff>
      <xdr:row>18</xdr:row>
      <xdr:rowOff>75629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7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167805</xdr:rowOff>
    </xdr:from>
    <xdr:to>
      <xdr:col>19</xdr:col>
      <xdr:colOff>38100</xdr:colOff>
      <xdr:row>18</xdr:row>
      <xdr:rowOff>97955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108132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9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11989</xdr:rowOff>
    </xdr:from>
    <xdr:to>
      <xdr:col>15</xdr:col>
      <xdr:colOff>101600</xdr:colOff>
      <xdr:row>18</xdr:row>
      <xdr:rowOff>113589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5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123766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109284</xdr:rowOff>
    </xdr:from>
    <xdr:to>
      <xdr:col>29</xdr:col>
      <xdr:colOff>127000</xdr:colOff>
      <xdr:row>34</xdr:row>
      <xdr:rowOff>129012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376734"/>
          <a:ext cx="647700" cy="1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56408</xdr:rowOff>
    </xdr:from>
    <xdr:to>
      <xdr:col>26</xdr:col>
      <xdr:colOff>50800</xdr:colOff>
      <xdr:row>34</xdr:row>
      <xdr:rowOff>109284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23858"/>
          <a:ext cx="698500" cy="52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56408</xdr:rowOff>
    </xdr:from>
    <xdr:to>
      <xdr:col>22</xdr:col>
      <xdr:colOff>114300</xdr:colOff>
      <xdr:row>34</xdr:row>
      <xdr:rowOff>154889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23858"/>
          <a:ext cx="698500" cy="98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154889</xdr:rowOff>
    </xdr:from>
    <xdr:to>
      <xdr:col>18</xdr:col>
      <xdr:colOff>177800</xdr:colOff>
      <xdr:row>34</xdr:row>
      <xdr:rowOff>161382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22339"/>
          <a:ext cx="698500" cy="6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78212</xdr:rowOff>
    </xdr:from>
    <xdr:to>
      <xdr:col>29</xdr:col>
      <xdr:colOff>177800</xdr:colOff>
      <xdr:row>34</xdr:row>
      <xdr:rowOff>179812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4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266189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9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58484</xdr:rowOff>
    </xdr:from>
    <xdr:to>
      <xdr:col>26</xdr:col>
      <xdr:colOff>101600</xdr:colOff>
      <xdr:row>34</xdr:row>
      <xdr:rowOff>160084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25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170261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9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5608</xdr:rowOff>
    </xdr:from>
    <xdr:to>
      <xdr:col>22</xdr:col>
      <xdr:colOff>165100</xdr:colOff>
      <xdr:row>34</xdr:row>
      <xdr:rowOff>107208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73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117385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104089</xdr:rowOff>
    </xdr:from>
    <xdr:to>
      <xdr:col>19</xdr:col>
      <xdr:colOff>38100</xdr:colOff>
      <xdr:row>34</xdr:row>
      <xdr:rowOff>205689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7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215866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4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110582</xdr:rowOff>
    </xdr:from>
    <xdr:to>
      <xdr:col>15</xdr:col>
      <xdr:colOff>101600</xdr:colOff>
      <xdr:row>34</xdr:row>
      <xdr:rowOff>212182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378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222359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14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140565</xdr:rowOff>
    </xdr:from>
    <xdr:to>
      <xdr:col>24</xdr:col>
      <xdr:colOff>63500</xdr:colOff>
      <xdr:row>35</xdr:row>
      <xdr:rowOff>145627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69865"/>
          <a:ext cx="838200" cy="17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145627</xdr:rowOff>
    </xdr:from>
    <xdr:to>
      <xdr:col>19</xdr:col>
      <xdr:colOff>177800</xdr:colOff>
      <xdr:row>36</xdr:row>
      <xdr:rowOff>4401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6377"/>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4401</xdr:rowOff>
    </xdr:from>
    <xdr:to>
      <xdr:col>15</xdr:col>
      <xdr:colOff>50800</xdr:colOff>
      <xdr:row>36</xdr:row>
      <xdr:rowOff>28127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76601"/>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28127</xdr:rowOff>
    </xdr:from>
    <xdr:to>
      <xdr:col>10</xdr:col>
      <xdr:colOff>114300</xdr:colOff>
      <xdr:row>36</xdr:row>
      <xdr:rowOff>59772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0327"/>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89765</xdr:rowOff>
    </xdr:from>
    <xdr:to>
      <xdr:col>24</xdr:col>
      <xdr:colOff>114300</xdr:colOff>
      <xdr:row>35</xdr:row>
      <xdr:rowOff>19915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112642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94827</xdr:rowOff>
    </xdr:from>
    <xdr:to>
      <xdr:col>20</xdr:col>
      <xdr:colOff>38100</xdr:colOff>
      <xdr:row>36</xdr:row>
      <xdr:rowOff>24977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41504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125051</xdr:rowOff>
    </xdr:from>
    <xdr:to>
      <xdr:col>15</xdr:col>
      <xdr:colOff>101600</xdr:colOff>
      <xdr:row>36</xdr:row>
      <xdr:rowOff>55201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71728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148777</xdr:rowOff>
    </xdr:from>
    <xdr:to>
      <xdr:col>10</xdr:col>
      <xdr:colOff>165100</xdr:colOff>
      <xdr:row>36</xdr:row>
      <xdr:rowOff>78927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95454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8972</xdr:rowOff>
    </xdr:from>
    <xdr:to>
      <xdr:col>6</xdr:col>
      <xdr:colOff>38100</xdr:colOff>
      <xdr:row>36</xdr:row>
      <xdr:rowOff>110572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127099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132805</xdr:rowOff>
    </xdr:from>
    <xdr:to>
      <xdr:col>24</xdr:col>
      <xdr:colOff>63500</xdr:colOff>
      <xdr:row>56</xdr:row>
      <xdr:rowOff>15570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62555"/>
          <a:ext cx="8382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15570</xdr:rowOff>
    </xdr:from>
    <xdr:to>
      <xdr:col>19</xdr:col>
      <xdr:colOff>177800</xdr:colOff>
      <xdr:row>56</xdr:row>
      <xdr:rowOff>87360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16770"/>
          <a:ext cx="889000" cy="7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87360</xdr:rowOff>
    </xdr:from>
    <xdr:to>
      <xdr:col>15</xdr:col>
      <xdr:colOff>50800</xdr:colOff>
      <xdr:row>56</xdr:row>
      <xdr:rowOff>160676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8560"/>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160676</xdr:rowOff>
    </xdr:from>
    <xdr:to>
      <xdr:col>10</xdr:col>
      <xdr:colOff>114300</xdr:colOff>
      <xdr:row>57</xdr:row>
      <xdr:rowOff>10879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61876"/>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82005</xdr:rowOff>
    </xdr:from>
    <xdr:to>
      <xdr:col>24</xdr:col>
      <xdr:colOff>114300</xdr:colOff>
      <xdr:row>56</xdr:row>
      <xdr:rowOff>12155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1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104882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6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136220</xdr:rowOff>
    </xdr:from>
    <xdr:to>
      <xdr:col>20</xdr:col>
      <xdr:colOff>38100</xdr:colOff>
      <xdr:row>56</xdr:row>
      <xdr:rowOff>66370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82897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4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36560</xdr:rowOff>
    </xdr:from>
    <xdr:to>
      <xdr:col>15</xdr:col>
      <xdr:colOff>101600</xdr:colOff>
      <xdr:row>56</xdr:row>
      <xdr:rowOff>138160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154687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109876</xdr:rowOff>
    </xdr:from>
    <xdr:to>
      <xdr:col>10</xdr:col>
      <xdr:colOff>165100</xdr:colOff>
      <xdr:row>57</xdr:row>
      <xdr:rowOff>40026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56553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8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131529</xdr:rowOff>
    </xdr:from>
    <xdr:to>
      <xdr:col>6</xdr:col>
      <xdr:colOff>38100</xdr:colOff>
      <xdr:row>57</xdr:row>
      <xdr:rowOff>61679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78206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17125</xdr:rowOff>
    </xdr:from>
    <xdr:to>
      <xdr:col>24</xdr:col>
      <xdr:colOff>63500</xdr:colOff>
      <xdr:row>77</xdr:row>
      <xdr:rowOff>29835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18775"/>
          <a:ext cx="8382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40581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2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17125</xdr:rowOff>
    </xdr:from>
    <xdr:to>
      <xdr:col>19</xdr:col>
      <xdr:colOff>177800</xdr:colOff>
      <xdr:row>77</xdr:row>
      <xdr:rowOff>45608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18775"/>
          <a:ext cx="8890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157990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9992</xdr:rowOff>
    </xdr:from>
    <xdr:to>
      <xdr:col>15</xdr:col>
      <xdr:colOff>50800</xdr:colOff>
      <xdr:row>77</xdr:row>
      <xdr:rowOff>45608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040192"/>
          <a:ext cx="889000" cy="2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161419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9992</xdr:rowOff>
    </xdr:from>
    <xdr:to>
      <xdr:col>10</xdr:col>
      <xdr:colOff>114300</xdr:colOff>
      <xdr:row>77</xdr:row>
      <xdr:rowOff>13329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40192"/>
          <a:ext cx="889000" cy="17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166219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150485</xdr:rowOff>
    </xdr:from>
    <xdr:to>
      <xdr:col>24</xdr:col>
      <xdr:colOff>114300</xdr:colOff>
      <xdr:row>77</xdr:row>
      <xdr:rowOff>80635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1912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3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137775</xdr:rowOff>
    </xdr:from>
    <xdr:to>
      <xdr:col>20</xdr:col>
      <xdr:colOff>38100</xdr:colOff>
      <xdr:row>77</xdr:row>
      <xdr:rowOff>67925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84452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29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166258</xdr:rowOff>
    </xdr:from>
    <xdr:to>
      <xdr:col>15</xdr:col>
      <xdr:colOff>101600</xdr:colOff>
      <xdr:row>77</xdr:row>
      <xdr:rowOff>96408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112935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130642</xdr:rowOff>
    </xdr:from>
    <xdr:to>
      <xdr:col>10</xdr:col>
      <xdr:colOff>165100</xdr:colOff>
      <xdr:row>76</xdr:row>
      <xdr:rowOff>60793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8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77319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133979</xdr:rowOff>
    </xdr:from>
    <xdr:to>
      <xdr:col>6</xdr:col>
      <xdr:colOff>38100</xdr:colOff>
      <xdr:row>77</xdr:row>
      <xdr:rowOff>64129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80657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168066</xdr:rowOff>
    </xdr:from>
    <xdr:to>
      <xdr:col>24</xdr:col>
      <xdr:colOff>62865</xdr:colOff>
      <xdr:row>98</xdr:row>
      <xdr:rowOff>65243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8566"/>
          <a:ext cx="1270" cy="1268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69070</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65243</xdr:rowOff>
    </xdr:from>
    <xdr:to>
      <xdr:col>24</xdr:col>
      <xdr:colOff>152400</xdr:colOff>
      <xdr:row>98</xdr:row>
      <xdr:rowOff>65243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114743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168066</xdr:rowOff>
    </xdr:from>
    <xdr:to>
      <xdr:col>24</xdr:col>
      <xdr:colOff>152400</xdr:colOff>
      <xdr:row>90</xdr:row>
      <xdr:rowOff>168066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85131</xdr:rowOff>
    </xdr:from>
    <xdr:to>
      <xdr:col>24</xdr:col>
      <xdr:colOff>63500</xdr:colOff>
      <xdr:row>98</xdr:row>
      <xdr:rowOff>22352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15781"/>
          <a:ext cx="838200" cy="10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50483</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66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27606</xdr:rowOff>
    </xdr:from>
    <xdr:to>
      <xdr:col>24</xdr:col>
      <xdr:colOff>114300</xdr:colOff>
      <xdr:row>95</xdr:row>
      <xdr:rowOff>129206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22352</xdr:rowOff>
    </xdr:from>
    <xdr:to>
      <xdr:col>19</xdr:col>
      <xdr:colOff>177800</xdr:colOff>
      <xdr:row>98</xdr:row>
      <xdr:rowOff>30048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24452"/>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132525</xdr:rowOff>
    </xdr:from>
    <xdr:to>
      <xdr:col>20</xdr:col>
      <xdr:colOff>38100</xdr:colOff>
      <xdr:row>96</xdr:row>
      <xdr:rowOff>62675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79202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64767</xdr:rowOff>
    </xdr:from>
    <xdr:to>
      <xdr:col>15</xdr:col>
      <xdr:colOff>50800</xdr:colOff>
      <xdr:row>98</xdr:row>
      <xdr:rowOff>30048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5417"/>
          <a:ext cx="889000" cy="13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43990</xdr:rowOff>
    </xdr:from>
    <xdr:to>
      <xdr:col>15</xdr:col>
      <xdr:colOff>101600</xdr:colOff>
      <xdr:row>96</xdr:row>
      <xdr:rowOff>145590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162117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64767</xdr:rowOff>
    </xdr:from>
    <xdr:to>
      <xdr:col>10</xdr:col>
      <xdr:colOff>114300</xdr:colOff>
      <xdr:row>98</xdr:row>
      <xdr:rowOff>123803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5417"/>
          <a:ext cx="889000" cy="2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99977</xdr:rowOff>
    </xdr:from>
    <xdr:to>
      <xdr:col>10</xdr:col>
      <xdr:colOff>165100</xdr:colOff>
      <xdr:row>96</xdr:row>
      <xdr:rowOff>30127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8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46654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16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166139</xdr:rowOff>
    </xdr:from>
    <xdr:to>
      <xdr:col>6</xdr:col>
      <xdr:colOff>38100</xdr:colOff>
      <xdr:row>97</xdr:row>
      <xdr:rowOff>96289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112816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34331</xdr:rowOff>
    </xdr:from>
    <xdr:to>
      <xdr:col>24</xdr:col>
      <xdr:colOff>114300</xdr:colOff>
      <xdr:row>97</xdr:row>
      <xdr:rowOff>135931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12758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143002</xdr:rowOff>
    </xdr:from>
    <xdr:to>
      <xdr:col>20</xdr:col>
      <xdr:colOff>38100</xdr:colOff>
      <xdr:row>98</xdr:row>
      <xdr:rowOff>73152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64279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150698</xdr:rowOff>
    </xdr:from>
    <xdr:to>
      <xdr:col>15</xdr:col>
      <xdr:colOff>101600</xdr:colOff>
      <xdr:row>98</xdr:row>
      <xdr:rowOff>80848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71975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7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13967</xdr:rowOff>
    </xdr:from>
    <xdr:to>
      <xdr:col>10</xdr:col>
      <xdr:colOff>165100</xdr:colOff>
      <xdr:row>97</xdr:row>
      <xdr:rowOff>115567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106694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73003</xdr:rowOff>
    </xdr:from>
    <xdr:to>
      <xdr:col>6</xdr:col>
      <xdr:colOff>38100</xdr:colOff>
      <xdr:row>99</xdr:row>
      <xdr:rowOff>3153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165730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98590</xdr:rowOff>
    </xdr:from>
    <xdr:to>
      <xdr:col>55</xdr:col>
      <xdr:colOff>0</xdr:colOff>
      <xdr:row>35</xdr:row>
      <xdr:rowOff>15989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56440"/>
          <a:ext cx="838200" cy="26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153126</xdr:rowOff>
    </xdr:from>
    <xdr:to>
      <xdr:col>50</xdr:col>
      <xdr:colOff>114300</xdr:colOff>
      <xdr:row>35</xdr:row>
      <xdr:rowOff>15989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82426"/>
          <a:ext cx="889000" cy="3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153126</xdr:rowOff>
    </xdr:from>
    <xdr:to>
      <xdr:col>45</xdr:col>
      <xdr:colOff>177800</xdr:colOff>
      <xdr:row>35</xdr:row>
      <xdr:rowOff>141872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82426"/>
          <a:ext cx="889000" cy="1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29522</xdr:rowOff>
    </xdr:from>
    <xdr:to>
      <xdr:col>41</xdr:col>
      <xdr:colOff>50800</xdr:colOff>
      <xdr:row>35</xdr:row>
      <xdr:rowOff>141872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44472"/>
          <a:ext cx="889000" cy="79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47790</xdr:rowOff>
    </xdr:from>
    <xdr:to>
      <xdr:col>55</xdr:col>
      <xdr:colOff>50800</xdr:colOff>
      <xdr:row>33</xdr:row>
      <xdr:rowOff>149390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70667</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5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136639</xdr:rowOff>
    </xdr:from>
    <xdr:to>
      <xdr:col>50</xdr:col>
      <xdr:colOff>165100</xdr:colOff>
      <xdr:row>35</xdr:row>
      <xdr:rowOff>66789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83316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4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102326</xdr:rowOff>
    </xdr:from>
    <xdr:to>
      <xdr:col>46</xdr:col>
      <xdr:colOff>38100</xdr:colOff>
      <xdr:row>35</xdr:row>
      <xdr:rowOff>32476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49003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0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91072</xdr:rowOff>
    </xdr:from>
    <xdr:to>
      <xdr:col>41</xdr:col>
      <xdr:colOff>101600</xdr:colOff>
      <xdr:row>36</xdr:row>
      <xdr:rowOff>21222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9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37749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6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150172</xdr:rowOff>
    </xdr:from>
    <xdr:to>
      <xdr:col>36</xdr:col>
      <xdr:colOff>165100</xdr:colOff>
      <xdr:row>31</xdr:row>
      <xdr:rowOff>80322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96849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6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116898</xdr:rowOff>
    </xdr:from>
    <xdr:to>
      <xdr:col>55</xdr:col>
      <xdr:colOff>0</xdr:colOff>
      <xdr:row>57</xdr:row>
      <xdr:rowOff>2843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18098"/>
          <a:ext cx="838200" cy="5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116898</xdr:rowOff>
    </xdr:from>
    <xdr:to>
      <xdr:col>50</xdr:col>
      <xdr:colOff>114300</xdr:colOff>
      <xdr:row>57</xdr:row>
      <xdr:rowOff>27698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18098"/>
          <a:ext cx="8890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151141</xdr:rowOff>
    </xdr:from>
    <xdr:to>
      <xdr:col>45</xdr:col>
      <xdr:colOff>177800</xdr:colOff>
      <xdr:row>57</xdr:row>
      <xdr:rowOff>27698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2341"/>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145512</xdr:rowOff>
    </xdr:from>
    <xdr:to>
      <xdr:col>41</xdr:col>
      <xdr:colOff>50800</xdr:colOff>
      <xdr:row>56</xdr:row>
      <xdr:rowOff>151141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32362"/>
          <a:ext cx="889000" cy="5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123493</xdr:rowOff>
    </xdr:from>
    <xdr:to>
      <xdr:col>55</xdr:col>
      <xdr:colOff>50800</xdr:colOff>
      <xdr:row>57</xdr:row>
      <xdr:rowOff>53643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38420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66098</xdr:rowOff>
    </xdr:from>
    <xdr:to>
      <xdr:col>50</xdr:col>
      <xdr:colOff>165100</xdr:colOff>
      <xdr:row>56</xdr:row>
      <xdr:rowOff>167698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158825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148348</xdr:rowOff>
    </xdr:from>
    <xdr:to>
      <xdr:col>46</xdr:col>
      <xdr:colOff>38100</xdr:colOff>
      <xdr:row>57</xdr:row>
      <xdr:rowOff>78498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69625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100341</xdr:rowOff>
    </xdr:from>
    <xdr:to>
      <xdr:col>41</xdr:col>
      <xdr:colOff>101600</xdr:colOff>
      <xdr:row>57</xdr:row>
      <xdr:rowOff>30491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21618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9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94712</xdr:rowOff>
    </xdr:from>
    <xdr:to>
      <xdr:col>36</xdr:col>
      <xdr:colOff>165100</xdr:colOff>
      <xdr:row>54</xdr:row>
      <xdr:rowOff>24862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8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41389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895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86703</xdr:rowOff>
    </xdr:from>
    <xdr:to>
      <xdr:col>55</xdr:col>
      <xdr:colOff>0</xdr:colOff>
      <xdr:row>78</xdr:row>
      <xdr:rowOff>146920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59803"/>
          <a:ext cx="838200" cy="6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1321</xdr:rowOff>
    </xdr:from>
    <xdr:to>
      <xdr:col>50</xdr:col>
      <xdr:colOff>114300</xdr:colOff>
      <xdr:row>78</xdr:row>
      <xdr:rowOff>86703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4421"/>
          <a:ext cx="8890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xdr:rowOff>
    </xdr:from>
    <xdr:to>
      <xdr:col>45</xdr:col>
      <xdr:colOff>177800</xdr:colOff>
      <xdr:row>79</xdr:row>
      <xdr:rowOff>26581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74421"/>
          <a:ext cx="889000" cy="19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26581</xdr:rowOff>
    </xdr:from>
    <xdr:to>
      <xdr:col>41</xdr:col>
      <xdr:colOff>50800</xdr:colOff>
      <xdr:row>79</xdr:row>
      <xdr:rowOff>42450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71131"/>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96120</xdr:rowOff>
    </xdr:from>
    <xdr:to>
      <xdr:col>55</xdr:col>
      <xdr:colOff>50800</xdr:colOff>
      <xdr:row>79</xdr:row>
      <xdr:rowOff>26270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6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11047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35903</xdr:rowOff>
    </xdr:from>
    <xdr:to>
      <xdr:col>50</xdr:col>
      <xdr:colOff>165100</xdr:colOff>
      <xdr:row>78</xdr:row>
      <xdr:rowOff>137503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128630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121971</xdr:rowOff>
    </xdr:from>
    <xdr:to>
      <xdr:col>46</xdr:col>
      <xdr:colOff>38100</xdr:colOff>
      <xdr:row>78</xdr:row>
      <xdr:rowOff>52121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68648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147231</xdr:rowOff>
    </xdr:from>
    <xdr:to>
      <xdr:col>41</xdr:col>
      <xdr:colOff>101600</xdr:colOff>
      <xdr:row>79</xdr:row>
      <xdr:rowOff>77381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68508</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13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163100</xdr:rowOff>
    </xdr:from>
    <xdr:to>
      <xdr:col>36</xdr:col>
      <xdr:colOff>165100</xdr:colOff>
      <xdr:row>79</xdr:row>
      <xdr:rowOff>93250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84377</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135761</xdr:rowOff>
    </xdr:from>
    <xdr:to>
      <xdr:col>55</xdr:col>
      <xdr:colOff>0</xdr:colOff>
      <xdr:row>97</xdr:row>
      <xdr:rowOff>165570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66411"/>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135761</xdr:rowOff>
    </xdr:from>
    <xdr:to>
      <xdr:col>50</xdr:col>
      <xdr:colOff>114300</xdr:colOff>
      <xdr:row>98</xdr:row>
      <xdr:rowOff>99893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66411"/>
          <a:ext cx="889000" cy="13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166263</xdr:rowOff>
    </xdr:from>
    <xdr:to>
      <xdr:col>45</xdr:col>
      <xdr:colOff>177800</xdr:colOff>
      <xdr:row>98</xdr:row>
      <xdr:rowOff>99893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96913"/>
          <a:ext cx="889000" cy="1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148775</xdr:rowOff>
    </xdr:from>
    <xdr:to>
      <xdr:col>41</xdr:col>
      <xdr:colOff>50800</xdr:colOff>
      <xdr:row>97</xdr:row>
      <xdr:rowOff>166263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093625"/>
          <a:ext cx="889000" cy="70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58000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35689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3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114770</xdr:rowOff>
    </xdr:from>
    <xdr:to>
      <xdr:col>55</xdr:col>
      <xdr:colOff>50800</xdr:colOff>
      <xdr:row>98</xdr:row>
      <xdr:rowOff>44920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93197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84961</xdr:rowOff>
    </xdr:from>
    <xdr:to>
      <xdr:col>50</xdr:col>
      <xdr:colOff>165100</xdr:colOff>
      <xdr:row>98</xdr:row>
      <xdr:rowOff>15111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31638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4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49093</xdr:rowOff>
    </xdr:from>
    <xdr:to>
      <xdr:col>46</xdr:col>
      <xdr:colOff>38100</xdr:colOff>
      <xdr:row>98</xdr:row>
      <xdr:rowOff>150693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141820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4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115463</xdr:rowOff>
    </xdr:from>
    <xdr:to>
      <xdr:col>41</xdr:col>
      <xdr:colOff>101600</xdr:colOff>
      <xdr:row>98</xdr:row>
      <xdr:rowOff>45613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62140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5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97975</xdr:rowOff>
    </xdr:from>
    <xdr:to>
      <xdr:col>36</xdr:col>
      <xdr:colOff>165100</xdr:colOff>
      <xdr:row>94</xdr:row>
      <xdr:rowOff>28125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04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44652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58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40259</xdr:rowOff>
    </xdr:from>
    <xdr:to>
      <xdr:col>85</xdr:col>
      <xdr:colOff>127000</xdr:colOff>
      <xdr:row>74</xdr:row>
      <xdr:rowOff>76950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727559"/>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57518</xdr:rowOff>
    </xdr:from>
    <xdr:to>
      <xdr:col>81</xdr:col>
      <xdr:colOff>50800</xdr:colOff>
      <xdr:row>74</xdr:row>
      <xdr:rowOff>76950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744818"/>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57518</xdr:rowOff>
    </xdr:from>
    <xdr:to>
      <xdr:col>76</xdr:col>
      <xdr:colOff>114300</xdr:colOff>
      <xdr:row>74</xdr:row>
      <xdr:rowOff>90310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744818"/>
          <a:ext cx="889000" cy="3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90310</xdr:rowOff>
    </xdr:from>
    <xdr:to>
      <xdr:col>71</xdr:col>
      <xdr:colOff>177800</xdr:colOff>
      <xdr:row>74</xdr:row>
      <xdr:rowOff>131687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77761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160909</xdr:rowOff>
    </xdr:from>
    <xdr:to>
      <xdr:col>85</xdr:col>
      <xdr:colOff>177800</xdr:colOff>
      <xdr:row>74</xdr:row>
      <xdr:rowOff>91059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6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12336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5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26150</xdr:rowOff>
    </xdr:from>
    <xdr:to>
      <xdr:col>81</xdr:col>
      <xdr:colOff>101600</xdr:colOff>
      <xdr:row>74</xdr:row>
      <xdr:rowOff>127750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144277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4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6718</xdr:rowOff>
    </xdr:from>
    <xdr:to>
      <xdr:col>76</xdr:col>
      <xdr:colOff>165100</xdr:colOff>
      <xdr:row>74</xdr:row>
      <xdr:rowOff>108318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6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124845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4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39510</xdr:rowOff>
    </xdr:from>
    <xdr:to>
      <xdr:col>72</xdr:col>
      <xdr:colOff>38100</xdr:colOff>
      <xdr:row>74</xdr:row>
      <xdr:rowOff>141110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7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157637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5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80887</xdr:rowOff>
    </xdr:from>
    <xdr:to>
      <xdr:col>67</xdr:col>
      <xdr:colOff>101600</xdr:colOff>
      <xdr:row>75</xdr:row>
      <xdr:rowOff>11037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7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27564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5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7441</xdr:rowOff>
    </xdr:from>
    <xdr:to>
      <xdr:col>85</xdr:col>
      <xdr:colOff>127000</xdr:colOff>
      <xdr:row>98</xdr:row>
      <xdr:rowOff>15639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09541"/>
          <a:ext cx="8382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138537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769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127388</xdr:rowOff>
    </xdr:from>
    <xdr:to>
      <xdr:col>81</xdr:col>
      <xdr:colOff>50800</xdr:colOff>
      <xdr:row>98</xdr:row>
      <xdr:rowOff>7441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758038"/>
          <a:ext cx="889000" cy="5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114782</xdr:rowOff>
    </xdr:from>
    <xdr:to>
      <xdr:col>76</xdr:col>
      <xdr:colOff>114300</xdr:colOff>
      <xdr:row>97</xdr:row>
      <xdr:rowOff>127388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45432"/>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114782</xdr:rowOff>
    </xdr:from>
    <xdr:to>
      <xdr:col>71</xdr:col>
      <xdr:colOff>177800</xdr:colOff>
      <xdr:row>98</xdr:row>
      <xdr:rowOff>21834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45432"/>
          <a:ext cx="8890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136289</xdr:rowOff>
    </xdr:from>
    <xdr:to>
      <xdr:col>85</xdr:col>
      <xdr:colOff>177800</xdr:colOff>
      <xdr:row>98</xdr:row>
      <xdr:rowOff>66439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76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95666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5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128091</xdr:rowOff>
    </xdr:from>
    <xdr:to>
      <xdr:col>81</xdr:col>
      <xdr:colOff>101600</xdr:colOff>
      <xdr:row>98</xdr:row>
      <xdr:rowOff>58241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5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74768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3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76588</xdr:rowOff>
    </xdr:from>
    <xdr:to>
      <xdr:col>76</xdr:col>
      <xdr:colOff>165100</xdr:colOff>
      <xdr:row>98</xdr:row>
      <xdr:rowOff>6738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23265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63982</xdr:rowOff>
    </xdr:from>
    <xdr:to>
      <xdr:col>72</xdr:col>
      <xdr:colOff>38100</xdr:colOff>
      <xdr:row>97</xdr:row>
      <xdr:rowOff>165582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142484</xdr:rowOff>
    </xdr:from>
    <xdr:to>
      <xdr:col>67</xdr:col>
      <xdr:colOff>101600</xdr:colOff>
      <xdr:row>98</xdr:row>
      <xdr:rowOff>72634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7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89161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82452</xdr:rowOff>
    </xdr:from>
    <xdr:to>
      <xdr:col>116</xdr:col>
      <xdr:colOff>63500</xdr:colOff>
      <xdr:row>77</xdr:row>
      <xdr:rowOff>842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598302"/>
          <a:ext cx="838200" cy="60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73373</xdr:rowOff>
    </xdr:from>
    <xdr:to>
      <xdr:col>111</xdr:col>
      <xdr:colOff>177800</xdr:colOff>
      <xdr:row>73</xdr:row>
      <xdr:rowOff>82452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589223"/>
          <a:ext cx="889000" cy="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73373</xdr:rowOff>
    </xdr:from>
    <xdr:to>
      <xdr:col>107</xdr:col>
      <xdr:colOff>50800</xdr:colOff>
      <xdr:row>74</xdr:row>
      <xdr:rowOff>81342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589223"/>
          <a:ext cx="889000" cy="17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81342</xdr:rowOff>
    </xdr:from>
    <xdr:to>
      <xdr:col>102</xdr:col>
      <xdr:colOff>114300</xdr:colOff>
      <xdr:row>74</xdr:row>
      <xdr:rowOff>82975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6864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121492</xdr:rowOff>
    </xdr:from>
    <xdr:to>
      <xdr:col>116</xdr:col>
      <xdr:colOff>114300</xdr:colOff>
      <xdr:row>77</xdr:row>
      <xdr:rowOff>51642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99919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31652</xdr:rowOff>
    </xdr:from>
    <xdr:to>
      <xdr:col>112</xdr:col>
      <xdr:colOff>38100</xdr:colOff>
      <xdr:row>73</xdr:row>
      <xdr:rowOff>133252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149779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3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22573</xdr:rowOff>
    </xdr:from>
    <xdr:to>
      <xdr:col>107</xdr:col>
      <xdr:colOff>101600</xdr:colOff>
      <xdr:row>73</xdr:row>
      <xdr:rowOff>124173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5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140700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3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30542</xdr:rowOff>
    </xdr:from>
    <xdr:to>
      <xdr:col>102</xdr:col>
      <xdr:colOff>165100</xdr:colOff>
      <xdr:row>74</xdr:row>
      <xdr:rowOff>132142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1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148669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32175</xdr:rowOff>
    </xdr:from>
    <xdr:to>
      <xdr:col>98</xdr:col>
      <xdr:colOff>38100</xdr:colOff>
      <xdr:row>74</xdr:row>
      <xdr:rowOff>133775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71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150302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9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80">
              <a:latin typeface="ＭＳ Ｐゴシック" panose="020B0600070205080204" pitchFamily="50" charset="-128"/>
              <a:ea typeface="ＭＳ Ｐゴシック" panose="020B0600070205080204" pitchFamily="50" charset="-128"/>
            </a:rPr>
            <a:t>　歳出決算総額は、住民１人当たり</a:t>
          </a:r>
          <a:r>
            <a:rPr kumimoji="1" lang="en-US" altLang="ja-JP" sz="1180">
              <a:latin typeface="ＭＳ Ｐゴシック" panose="020B0600070205080204" pitchFamily="50" charset="-128"/>
              <a:ea typeface="ＭＳ Ｐゴシック" panose="020B0600070205080204" pitchFamily="50" charset="-128"/>
            </a:rPr>
            <a:t>565,142</a:t>
          </a:r>
          <a:r>
            <a:rPr kumimoji="1" lang="ja-JP" altLang="en-US" sz="1180">
              <a:latin typeface="ＭＳ Ｐゴシック" panose="020B0600070205080204" pitchFamily="50" charset="-128"/>
              <a:ea typeface="ＭＳ Ｐゴシック" panose="020B0600070205080204" pitchFamily="50" charset="-128"/>
            </a:rPr>
            <a:t>円となった。人件費については、人事院勧告に基づく一般職員給与の改定等により増額となった。物件費は、物価高騰による施設維持管理経費の増加に加え、保育料無償化の進展に伴う認定こども園や小規模保育施設の利用者増加により、施設型給付費・地域型保育給付費に係る委託料が増加したことが主な要因である。維持補修費は、庁舎関係施設において大規模修繕がなかったことから減額となった。扶助費は、定額減税調整給付金事業や低所得者世帯支援給付金事業の実施により増額となった。補助費等は、物価高騰対策商品券事業の実施により大きく増加した。また、簡易水道事業および下水道事業が地方公営企業法適用企業へ移行したことに伴い、従来の繰出金から補助金へ歳出科目を変更したことも増額要因となっている。普通建設事業費は、住民１人当たり</a:t>
          </a:r>
          <a:r>
            <a:rPr kumimoji="1" lang="en-US" altLang="ja-JP" sz="1180">
              <a:latin typeface="ＭＳ Ｐゴシック" panose="020B0600070205080204" pitchFamily="50" charset="-128"/>
              <a:ea typeface="ＭＳ Ｐゴシック" panose="020B0600070205080204" pitchFamily="50" charset="-128"/>
            </a:rPr>
            <a:t>33,947</a:t>
          </a:r>
          <a:r>
            <a:rPr kumimoji="1" lang="ja-JP" altLang="en-US" sz="1180">
              <a:latin typeface="ＭＳ Ｐゴシック" panose="020B0600070205080204" pitchFamily="50" charset="-128"/>
              <a:ea typeface="ＭＳ Ｐゴシック" panose="020B0600070205080204" pitchFamily="50" charset="-128"/>
            </a:rPr>
            <a:t>円と前年度より減額となった。くぬぎ平スポーツ公園整備事業による増加要因はあったものの、教育施設の老朽化対策に係る長寿命化事業が完了したことにより、全体としては減少したものである。公債費は、合併以降発行してきた合併特例事業債等の償還がピークを迎えていることから、住民１人当たりでは類似団体の約２倍の水準となっている。今後は減少傾向が見込まれるものの、依然として財政構造の硬直化要因であり、引き続き動向を注視する必要がある。積立金は、財政調整基金への積立てを行った一方で、減債基金への積立額が少なかったことから、住民１人当たりの額は減少した。将来の公債費負担を見据え、基金残高の適正水準を確保することが重要である。繰出金は、介護保険特別会計への繰出金が増加したものの、簡易水道事業および下水道事業の公営企業化に伴う歳出科目変更により大幅に減少した。今後は高齢化の進展に伴い、介護保険会計や後期高齢者医療特別会計への繰出増加が見込まれることから、健康づくり施策の推進や、公営企業会計における経営効率化、料金改定等による収入確保を進め、一般会計への負担軽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27,115
25,972
158.40
16,316,516
15,323,827
889,716
9,008,920
15,091,577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36</xdr:row>
      <xdr:rowOff>7112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1969"/>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7112</xdr:rowOff>
    </xdr:from>
    <xdr:to>
      <xdr:col>19</xdr:col>
      <xdr:colOff>177800</xdr:colOff>
      <xdr:row>36</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93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50546</xdr:rowOff>
    </xdr:from>
    <xdr:to>
      <xdr:col>15</xdr:col>
      <xdr:colOff>50800</xdr:colOff>
      <xdr:row>36</xdr:row>
      <xdr:rowOff>57404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2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57404</xdr:rowOff>
    </xdr:from>
    <xdr:to>
      <xdr:col>10</xdr:col>
      <xdr:colOff>114300</xdr:colOff>
      <xdr:row>36</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960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50419</xdr:rowOff>
    </xdr:from>
    <xdr:to>
      <xdr:col>24</xdr:col>
      <xdr:colOff>114300</xdr:colOff>
      <xdr:row>35</xdr:row>
      <xdr:rowOff>152019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28846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127762</xdr:rowOff>
    </xdr:from>
    <xdr:to>
      <xdr:col>20</xdr:col>
      <xdr:colOff>38100</xdr:colOff>
      <xdr:row>36</xdr:row>
      <xdr:rowOff>57912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49039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171196</xdr:rowOff>
    </xdr:from>
    <xdr:to>
      <xdr:col>15</xdr:col>
      <xdr:colOff>101600</xdr:colOff>
      <xdr:row>36</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92473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119761</xdr:rowOff>
    </xdr:from>
    <xdr:to>
      <xdr:col>6</xdr:col>
      <xdr:colOff>38100</xdr:colOff>
      <xdr:row>37</xdr:row>
      <xdr:rowOff>49911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41038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42751</xdr:rowOff>
    </xdr:from>
    <xdr:to>
      <xdr:col>24</xdr:col>
      <xdr:colOff>63500</xdr:colOff>
      <xdr:row>57</xdr:row>
      <xdr:rowOff>45052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5401"/>
          <a:ext cx="8382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28260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0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3058</xdr:rowOff>
    </xdr:from>
    <xdr:to>
      <xdr:col>19</xdr:col>
      <xdr:colOff>177800</xdr:colOff>
      <xdr:row>57</xdr:row>
      <xdr:rowOff>42751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5708"/>
          <a:ext cx="889000" cy="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167644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3058</xdr:rowOff>
    </xdr:from>
    <xdr:to>
      <xdr:col>15</xdr:col>
      <xdr:colOff>50800</xdr:colOff>
      <xdr:row>57</xdr:row>
      <xdr:rowOff>13319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5708"/>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34666</xdr:rowOff>
    </xdr:from>
    <xdr:to>
      <xdr:col>10</xdr:col>
      <xdr:colOff>114300</xdr:colOff>
      <xdr:row>57</xdr:row>
      <xdr:rowOff>13319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64416"/>
          <a:ext cx="889000" cy="3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165702</xdr:rowOff>
    </xdr:from>
    <xdr:to>
      <xdr:col>24</xdr:col>
      <xdr:colOff>114300</xdr:colOff>
      <xdr:row>57</xdr:row>
      <xdr:rowOff>95852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1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163401</xdr:rowOff>
    </xdr:from>
    <xdr:to>
      <xdr:col>20</xdr:col>
      <xdr:colOff>38100</xdr:colOff>
      <xdr:row>57</xdr:row>
      <xdr:rowOff>93551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110078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3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123708</xdr:rowOff>
    </xdr:from>
    <xdr:to>
      <xdr:col>15</xdr:col>
      <xdr:colOff>101600</xdr:colOff>
      <xdr:row>57</xdr:row>
      <xdr:rowOff>53858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70385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0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133969</xdr:rowOff>
    </xdr:from>
    <xdr:to>
      <xdr:col>10</xdr:col>
      <xdr:colOff>165100</xdr:colOff>
      <xdr:row>57</xdr:row>
      <xdr:rowOff>64119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80646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155316</xdr:rowOff>
    </xdr:from>
    <xdr:to>
      <xdr:col>6</xdr:col>
      <xdr:colOff>38100</xdr:colOff>
      <xdr:row>55</xdr:row>
      <xdr:rowOff>85466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101993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8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99039</xdr:rowOff>
    </xdr:from>
    <xdr:to>
      <xdr:col>24</xdr:col>
      <xdr:colOff>63500</xdr:colOff>
      <xdr:row>77</xdr:row>
      <xdr:rowOff>94720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29239"/>
          <a:ext cx="838200" cy="16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94720</xdr:rowOff>
    </xdr:from>
    <xdr:to>
      <xdr:col>19</xdr:col>
      <xdr:colOff>177800</xdr:colOff>
      <xdr:row>77</xdr:row>
      <xdr:rowOff>122402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6370"/>
          <a:ext cx="8890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65596</xdr:rowOff>
    </xdr:from>
    <xdr:to>
      <xdr:col>15</xdr:col>
      <xdr:colOff>50800</xdr:colOff>
      <xdr:row>77</xdr:row>
      <xdr:rowOff>122402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7246"/>
          <a:ext cx="889000" cy="5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65596</xdr:rowOff>
    </xdr:from>
    <xdr:to>
      <xdr:col>10</xdr:col>
      <xdr:colOff>114300</xdr:colOff>
      <xdr:row>78</xdr:row>
      <xdr:rowOff>90726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7246"/>
          <a:ext cx="889000" cy="1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48239</xdr:rowOff>
    </xdr:from>
    <xdr:to>
      <xdr:col>24</xdr:col>
      <xdr:colOff>114300</xdr:colOff>
      <xdr:row>76</xdr:row>
      <xdr:rowOff>149839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26666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43920</xdr:rowOff>
    </xdr:from>
    <xdr:to>
      <xdr:col>20</xdr:col>
      <xdr:colOff>38100</xdr:colOff>
      <xdr:row>77</xdr:row>
      <xdr:rowOff>145520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3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71602</xdr:rowOff>
    </xdr:from>
    <xdr:to>
      <xdr:col>15</xdr:col>
      <xdr:colOff>101600</xdr:colOff>
      <xdr:row>78</xdr:row>
      <xdr:rowOff>1752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164329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14796</xdr:rowOff>
    </xdr:from>
    <xdr:to>
      <xdr:col>10</xdr:col>
      <xdr:colOff>165100</xdr:colOff>
      <xdr:row>77</xdr:row>
      <xdr:rowOff>116396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39926</xdr:rowOff>
    </xdr:from>
    <xdr:to>
      <xdr:col>6</xdr:col>
      <xdr:colOff>38100</xdr:colOff>
      <xdr:row>78</xdr:row>
      <xdr:rowOff>141526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132653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141148</xdr:rowOff>
    </xdr:from>
    <xdr:to>
      <xdr:col>24</xdr:col>
      <xdr:colOff>63500</xdr:colOff>
      <xdr:row>95</xdr:row>
      <xdr:rowOff>145765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28898"/>
          <a:ext cx="8382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136150</xdr:rowOff>
    </xdr:from>
    <xdr:to>
      <xdr:col>19</xdr:col>
      <xdr:colOff>177800</xdr:colOff>
      <xdr:row>95</xdr:row>
      <xdr:rowOff>141148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23900"/>
          <a:ext cx="8890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136150</xdr:rowOff>
    </xdr:from>
    <xdr:to>
      <xdr:col>15</xdr:col>
      <xdr:colOff>50800</xdr:colOff>
      <xdr:row>96</xdr:row>
      <xdr:rowOff>144424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23900"/>
          <a:ext cx="889000" cy="1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144424</xdr:rowOff>
    </xdr:from>
    <xdr:to>
      <xdr:col>10</xdr:col>
      <xdr:colOff>114300</xdr:colOff>
      <xdr:row>97</xdr:row>
      <xdr:rowOff>108778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3624"/>
          <a:ext cx="889000" cy="13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94965</xdr:rowOff>
    </xdr:from>
    <xdr:to>
      <xdr:col>24</xdr:col>
      <xdr:colOff>114300</xdr:colOff>
      <xdr:row>96</xdr:row>
      <xdr:rowOff>25115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117842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90348</xdr:rowOff>
    </xdr:from>
    <xdr:to>
      <xdr:col>20</xdr:col>
      <xdr:colOff>38100</xdr:colOff>
      <xdr:row>96</xdr:row>
      <xdr:rowOff>20498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7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37025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85350</xdr:rowOff>
    </xdr:from>
    <xdr:to>
      <xdr:col>15</xdr:col>
      <xdr:colOff>101600</xdr:colOff>
      <xdr:row>96</xdr:row>
      <xdr:rowOff>15500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32027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4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93624</xdr:rowOff>
    </xdr:from>
    <xdr:to>
      <xdr:col>10</xdr:col>
      <xdr:colOff>165100</xdr:colOff>
      <xdr:row>97</xdr:row>
      <xdr:rowOff>23774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40301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2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57978</xdr:rowOff>
    </xdr:from>
    <xdr:to>
      <xdr:col>6</xdr:col>
      <xdr:colOff>38100</xdr:colOff>
      <xdr:row>97</xdr:row>
      <xdr:rowOff>159578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4655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6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103333</xdr:rowOff>
    </xdr:from>
    <xdr:to>
      <xdr:col>55</xdr:col>
      <xdr:colOff>0</xdr:colOff>
      <xdr:row>58</xdr:row>
      <xdr:rowOff>109353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7433"/>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67614</xdr:rowOff>
    </xdr:from>
    <xdr:to>
      <xdr:col>50</xdr:col>
      <xdr:colOff>114300</xdr:colOff>
      <xdr:row>58</xdr:row>
      <xdr:rowOff>109353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11714"/>
          <a:ext cx="889000" cy="4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58490</xdr:rowOff>
    </xdr:from>
    <xdr:to>
      <xdr:col>45</xdr:col>
      <xdr:colOff>177800</xdr:colOff>
      <xdr:row>58</xdr:row>
      <xdr:rowOff>67614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2590"/>
          <a:ext cx="88900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58490</xdr:rowOff>
    </xdr:from>
    <xdr:to>
      <xdr:col>41</xdr:col>
      <xdr:colOff>50800</xdr:colOff>
      <xdr:row>58</xdr:row>
      <xdr:rowOff>101371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2590"/>
          <a:ext cx="889000" cy="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52533</xdr:rowOff>
    </xdr:from>
    <xdr:to>
      <xdr:col>55</xdr:col>
      <xdr:colOff>50800</xdr:colOff>
      <xdr:row>58</xdr:row>
      <xdr:rowOff>154133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138910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58553</xdr:rowOff>
    </xdr:from>
    <xdr:to>
      <xdr:col>50</xdr:col>
      <xdr:colOff>165100</xdr:colOff>
      <xdr:row>58</xdr:row>
      <xdr:rowOff>160153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151280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9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16814</xdr:rowOff>
    </xdr:from>
    <xdr:to>
      <xdr:col>46</xdr:col>
      <xdr:colOff>38100</xdr:colOff>
      <xdr:row>58</xdr:row>
      <xdr:rowOff>118414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109541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5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7690</xdr:rowOff>
    </xdr:from>
    <xdr:to>
      <xdr:col>41</xdr:col>
      <xdr:colOff>101600</xdr:colOff>
      <xdr:row>58</xdr:row>
      <xdr:rowOff>109290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100417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50571</xdr:rowOff>
    </xdr:from>
    <xdr:to>
      <xdr:col>36</xdr:col>
      <xdr:colOff>165100</xdr:colOff>
      <xdr:row>58</xdr:row>
      <xdr:rowOff>152171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143298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87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40563</xdr:rowOff>
    </xdr:from>
    <xdr:to>
      <xdr:col>55</xdr:col>
      <xdr:colOff>0</xdr:colOff>
      <xdr:row>75</xdr:row>
      <xdr:rowOff>138633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727863"/>
          <a:ext cx="838200" cy="2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138633</xdr:rowOff>
    </xdr:from>
    <xdr:to>
      <xdr:col>50</xdr:col>
      <xdr:colOff>114300</xdr:colOff>
      <xdr:row>76</xdr:row>
      <xdr:rowOff>118041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97383"/>
          <a:ext cx="889000" cy="15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118041</xdr:rowOff>
    </xdr:from>
    <xdr:to>
      <xdr:col>45</xdr:col>
      <xdr:colOff>177800</xdr:colOff>
      <xdr:row>77</xdr:row>
      <xdr:rowOff>24752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48241"/>
          <a:ext cx="889000" cy="7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7359</xdr:rowOff>
    </xdr:from>
    <xdr:to>
      <xdr:col>41</xdr:col>
      <xdr:colOff>50800</xdr:colOff>
      <xdr:row>77</xdr:row>
      <xdr:rowOff>24752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037559"/>
          <a:ext cx="889000" cy="18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161213</xdr:rowOff>
    </xdr:from>
    <xdr:to>
      <xdr:col>55</xdr:col>
      <xdr:colOff>50800</xdr:colOff>
      <xdr:row>74</xdr:row>
      <xdr:rowOff>91363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12640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5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87833</xdr:rowOff>
    </xdr:from>
    <xdr:to>
      <xdr:col>50</xdr:col>
      <xdr:colOff>165100</xdr:colOff>
      <xdr:row>76</xdr:row>
      <xdr:rowOff>17983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94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34510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2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67241</xdr:rowOff>
    </xdr:from>
    <xdr:to>
      <xdr:col>46</xdr:col>
      <xdr:colOff>38100</xdr:colOff>
      <xdr:row>76</xdr:row>
      <xdr:rowOff>168841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145402</xdr:rowOff>
    </xdr:from>
    <xdr:to>
      <xdr:col>41</xdr:col>
      <xdr:colOff>101600</xdr:colOff>
      <xdr:row>77</xdr:row>
      <xdr:rowOff>75552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92079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128010</xdr:rowOff>
    </xdr:from>
    <xdr:to>
      <xdr:col>36</xdr:col>
      <xdr:colOff>165100</xdr:colOff>
      <xdr:row>76</xdr:row>
      <xdr:rowOff>58161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86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74687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163691</xdr:rowOff>
    </xdr:from>
    <xdr:to>
      <xdr:col>55</xdr:col>
      <xdr:colOff>0</xdr:colOff>
      <xdr:row>96</xdr:row>
      <xdr:rowOff>126454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51441"/>
          <a:ext cx="838200" cy="13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124828</xdr:rowOff>
    </xdr:from>
    <xdr:to>
      <xdr:col>50</xdr:col>
      <xdr:colOff>114300</xdr:colOff>
      <xdr:row>96</xdr:row>
      <xdr:rowOff>126454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84028"/>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124016</xdr:rowOff>
    </xdr:from>
    <xdr:to>
      <xdr:col>45</xdr:col>
      <xdr:colOff>177800</xdr:colOff>
      <xdr:row>96</xdr:row>
      <xdr:rowOff>124828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8321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60643</xdr:rowOff>
    </xdr:from>
    <xdr:to>
      <xdr:col>41</xdr:col>
      <xdr:colOff>50800</xdr:colOff>
      <xdr:row>96</xdr:row>
      <xdr:rowOff>124016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176943"/>
          <a:ext cx="889000" cy="4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112891</xdr:rowOff>
    </xdr:from>
    <xdr:to>
      <xdr:col>55</xdr:col>
      <xdr:colOff>50800</xdr:colOff>
      <xdr:row>96</xdr:row>
      <xdr:rowOff>43041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0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135768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75654</xdr:rowOff>
    </xdr:from>
    <xdr:to>
      <xdr:col>50</xdr:col>
      <xdr:colOff>165100</xdr:colOff>
      <xdr:row>97</xdr:row>
      <xdr:rowOff>5804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74028</xdr:rowOff>
    </xdr:from>
    <xdr:to>
      <xdr:col>46</xdr:col>
      <xdr:colOff>38100</xdr:colOff>
      <xdr:row>97</xdr:row>
      <xdr:rowOff>4178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73216</xdr:rowOff>
    </xdr:from>
    <xdr:to>
      <xdr:col>41</xdr:col>
      <xdr:colOff>101600</xdr:colOff>
      <xdr:row>97</xdr:row>
      <xdr:rowOff>3366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165943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9843</xdr:rowOff>
    </xdr:from>
    <xdr:to>
      <xdr:col>36</xdr:col>
      <xdr:colOff>165100</xdr:colOff>
      <xdr:row>94</xdr:row>
      <xdr:rowOff>111443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127970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147309</xdr:rowOff>
    </xdr:from>
    <xdr:to>
      <xdr:col>85</xdr:col>
      <xdr:colOff>127000</xdr:colOff>
      <xdr:row>36</xdr:row>
      <xdr:rowOff>155833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19509"/>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155833</xdr:rowOff>
    </xdr:from>
    <xdr:to>
      <xdr:col>81</xdr:col>
      <xdr:colOff>50800</xdr:colOff>
      <xdr:row>37</xdr:row>
      <xdr:rowOff>80721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28033"/>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80721</xdr:rowOff>
    </xdr:from>
    <xdr:to>
      <xdr:col>76</xdr:col>
      <xdr:colOff>114300</xdr:colOff>
      <xdr:row>37</xdr:row>
      <xdr:rowOff>107141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24371"/>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63740</xdr:rowOff>
    </xdr:from>
    <xdr:to>
      <xdr:col>71</xdr:col>
      <xdr:colOff>177800</xdr:colOff>
      <xdr:row>37</xdr:row>
      <xdr:rowOff>107141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07390"/>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96509</xdr:rowOff>
    </xdr:from>
    <xdr:to>
      <xdr:col>85</xdr:col>
      <xdr:colOff>177800</xdr:colOff>
      <xdr:row>37</xdr:row>
      <xdr:rowOff>26659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119386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2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105033</xdr:rowOff>
    </xdr:from>
    <xdr:to>
      <xdr:col>81</xdr:col>
      <xdr:colOff>101600</xdr:colOff>
      <xdr:row>37</xdr:row>
      <xdr:rowOff>35183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7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51710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5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29921</xdr:rowOff>
    </xdr:from>
    <xdr:to>
      <xdr:col>76</xdr:col>
      <xdr:colOff>165100</xdr:colOff>
      <xdr:row>37</xdr:row>
      <xdr:rowOff>131521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148048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4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56341</xdr:rowOff>
    </xdr:from>
    <xdr:to>
      <xdr:col>72</xdr:col>
      <xdr:colOff>38100</xdr:colOff>
      <xdr:row>37</xdr:row>
      <xdr:rowOff>157941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9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7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12940</xdr:rowOff>
    </xdr:from>
    <xdr:to>
      <xdr:col>67</xdr:col>
      <xdr:colOff>101600</xdr:colOff>
      <xdr:row>37</xdr:row>
      <xdr:rowOff>114540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131067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139837</xdr:rowOff>
    </xdr:from>
    <xdr:to>
      <xdr:col>85</xdr:col>
      <xdr:colOff>127000</xdr:colOff>
      <xdr:row>57</xdr:row>
      <xdr:rowOff>36195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41037"/>
          <a:ext cx="838200" cy="6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139837</xdr:rowOff>
    </xdr:from>
    <xdr:to>
      <xdr:col>81</xdr:col>
      <xdr:colOff>50800</xdr:colOff>
      <xdr:row>57</xdr:row>
      <xdr:rowOff>4638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41037"/>
          <a:ext cx="889000" cy="3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151071</xdr:rowOff>
    </xdr:from>
    <xdr:to>
      <xdr:col>76</xdr:col>
      <xdr:colOff>114300</xdr:colOff>
      <xdr:row>57</xdr:row>
      <xdr:rowOff>4638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52271"/>
          <a:ext cx="889000" cy="2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67362</xdr:rowOff>
    </xdr:from>
    <xdr:to>
      <xdr:col>71</xdr:col>
      <xdr:colOff>177800</xdr:colOff>
      <xdr:row>56</xdr:row>
      <xdr:rowOff>151071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497112"/>
          <a:ext cx="889000" cy="25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135272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89037</xdr:rowOff>
    </xdr:from>
    <xdr:to>
      <xdr:col>81</xdr:col>
      <xdr:colOff>101600</xdr:colOff>
      <xdr:row>57</xdr:row>
      <xdr:rowOff>19187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35714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125288</xdr:rowOff>
    </xdr:from>
    <xdr:to>
      <xdr:col>76</xdr:col>
      <xdr:colOff>165100</xdr:colOff>
      <xdr:row>57</xdr:row>
      <xdr:rowOff>55438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71965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100271</xdr:rowOff>
    </xdr:from>
    <xdr:to>
      <xdr:col>72</xdr:col>
      <xdr:colOff>38100</xdr:colOff>
      <xdr:row>57</xdr:row>
      <xdr:rowOff>30421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46948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7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16562</xdr:rowOff>
    </xdr:from>
    <xdr:to>
      <xdr:col>67</xdr:col>
      <xdr:colOff>101600</xdr:colOff>
      <xdr:row>55</xdr:row>
      <xdr:rowOff>118162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44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134689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2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40260</xdr:rowOff>
    </xdr:from>
    <xdr:to>
      <xdr:col>85</xdr:col>
      <xdr:colOff>127000</xdr:colOff>
      <xdr:row>94</xdr:row>
      <xdr:rowOff>76949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156560"/>
          <a:ext cx="838200" cy="3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57519</xdr:rowOff>
    </xdr:from>
    <xdr:to>
      <xdr:col>81</xdr:col>
      <xdr:colOff>50800</xdr:colOff>
      <xdr:row>94</xdr:row>
      <xdr:rowOff>76949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173819"/>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57519</xdr:rowOff>
    </xdr:from>
    <xdr:to>
      <xdr:col>76</xdr:col>
      <xdr:colOff>114300</xdr:colOff>
      <xdr:row>94</xdr:row>
      <xdr:rowOff>90309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73819"/>
          <a:ext cx="889000" cy="3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90309</xdr:rowOff>
    </xdr:from>
    <xdr:to>
      <xdr:col>71</xdr:col>
      <xdr:colOff>177800</xdr:colOff>
      <xdr:row>94</xdr:row>
      <xdr:rowOff>131687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06609"/>
          <a:ext cx="889000" cy="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12337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26149</xdr:rowOff>
    </xdr:from>
    <xdr:to>
      <xdr:col>81</xdr:col>
      <xdr:colOff>101600</xdr:colOff>
      <xdr:row>94</xdr:row>
      <xdr:rowOff>127749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4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144276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6719</xdr:rowOff>
    </xdr:from>
    <xdr:to>
      <xdr:col>76</xdr:col>
      <xdr:colOff>165100</xdr:colOff>
      <xdr:row>94</xdr:row>
      <xdr:rowOff>108319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124846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9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39509</xdr:rowOff>
    </xdr:from>
    <xdr:to>
      <xdr:col>72</xdr:col>
      <xdr:colOff>38100</xdr:colOff>
      <xdr:row>94</xdr:row>
      <xdr:rowOff>141109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157636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80887</xdr:rowOff>
    </xdr:from>
    <xdr:to>
      <xdr:col>67</xdr:col>
      <xdr:colOff>101600</xdr:colOff>
      <xdr:row>95</xdr:row>
      <xdr:rowOff>11037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27564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　議会費については、姉妹都市交流に伴う国際交流事業の実施により、前年度と比較して増額となったものである。総務費については、人事院勧告に伴う職員人件費の増額要因はあったものの、基金積立額の減少及び小立保育所横建物解体事業の終了により、全体としては減額となった。民生費は、物価高騰対応重点支援地方創生臨時交付金を活用した定額減税調整給付金事業や低所得者世帯支援給付金事業の実施により増額となった。国の経済対策に連動した臨時的・政策的経費が主な要因であり、住民生活を下支えする取組を優先した結果である。衛生費は、小立公園墓地管理棟改修事業や吉田焼却場処理費負担金の増額があった一方で、長期療養型病床群等建設負担金事業が終了したことから、全体としては前年度とほぼ同水準となった。農林水産業費は、物価高騰対策である配合飼料高騰対策補助金事業が減少したものの、農道整備事業の実施により増額となった。商工費は、前年度実施したくらし応援商品券事業が終了した一方で、新たに物価高騰対策商品券事業を実施したことにより、大幅な増額となった。地域経済循環の維持と家計支援を両立させる政策的経費の計上によるものである。土木費は、くぬぎ平スポーツ公園整備事業により大幅な増額となった。消防費は、上九一色分団富士ヶ嶺詰所新築事業の実施及び富士五湖広域行政事務組合負担金の増加により増額となった。地域防災力の強化及び広域消防体制の維持に係る経費である。教育費は、船津小学校体育館をはじめとする各教育施設の長寿命化事業が完了したことにより減額となった。公債費については、合併以来令和２年度まで発行してきた合併特例事業債等の償還がピークを迎えていることから増額となった。過去の大型事業実施に伴う償還負担が現在の財政運営に影響しているものであり、本町財政構造の大きな特徴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80">
              <a:latin typeface="ＭＳ ゴシック" pitchFamily="49" charset="-128"/>
              <a:ea typeface="ＭＳ ゴシック" pitchFamily="49" charset="-128"/>
            </a:rPr>
            <a:t>　地域経済や観光需要の回復を背景に、町内企業の業績改善や設備投資の活発化が進み、法人住民税および固定資産税を中心に町税収入は堅調に推移し、過去最大の税収を確保することができた。一方で、物価高騰の影響による各種対策経費や人件費の増加が歳出を押し上げ、財政運営に一定の影響を及ぼしたものの、定額減税による町税への減収影響が想定を下回ったことなどにより、物価高騰対策事業の財源として取り崩しを予定していた財政調整基金を活用することなく、逆に積立を行うことが可能となった。その結果、実質単年度収支は前年度の赤字から黒字へ転換し、財政調整基金残高比率も上昇するなど、財政基盤の安定性は着実に向上している。今後においても、財政調整基金残高の水準を維持しつつ、既存事業全般にわたり一層の優先順位付けを徹底するとともに、創意工夫による経費節減や事業効果の検証を進め、持続可能で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標準財政規模に対する実質収支額の割合を示す実質収支比率は、一般会計において令和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9.15</a:t>
          </a:r>
          <a:r>
            <a:rPr kumimoji="1" lang="ja-JP" altLang="en-US" sz="1300">
              <a:latin typeface="ＭＳ ゴシック" pitchFamily="49" charset="-128"/>
              <a:ea typeface="ＭＳ ゴシック" pitchFamily="49" charset="-128"/>
            </a:rPr>
            <a:t>％となり、前年度から</a:t>
          </a:r>
          <a:r>
            <a:rPr kumimoji="1" lang="en-US" altLang="ja-JP" sz="1300">
              <a:latin typeface="ＭＳ ゴシック" pitchFamily="49" charset="-128"/>
              <a:ea typeface="ＭＳ ゴシック" pitchFamily="49" charset="-128"/>
            </a:rPr>
            <a:t>0.66</a:t>
          </a:r>
          <a:r>
            <a:rPr kumimoji="1" lang="ja-JP" altLang="en-US" sz="1300">
              <a:latin typeface="ＭＳ ゴシック" pitchFamily="49" charset="-128"/>
              <a:ea typeface="ＭＳ ゴシック" pitchFamily="49" charset="-128"/>
            </a:rPr>
            <a:t>ポイント減少した。歳入面では、観光需要の回復等を背景に町税収入が堅調に推移し、標準財政規模自体は拡大している。一方、歳出面では、物価高騰対策として実施した生活支援型の商品券事業や、くぬぎ平スポーツ公園整備事業などの投資的経費の増加により、歳出総額が拡大した。この結果、実質収支比率は低下したものの、引き続き</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％台を維持しており、財政運営としては適正範囲内での黒字を確保している状況にある。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また、国民健康保険特別会計については、保険料収入の増加や保健事業の効果等により実質収支額が増加し、実質収支比率は令和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2.16</a:t>
          </a:r>
          <a:r>
            <a:rPr kumimoji="1" lang="ja-JP" altLang="en-US" sz="1300">
              <a:latin typeface="ＭＳ ゴシック" pitchFamily="49" charset="-128"/>
              <a:ea typeface="ＭＳ ゴシック" pitchFamily="49" charset="-128"/>
            </a:rPr>
            <a:t>％と前年度から改善した。単年度収支の安定化が図られているものの、被保険者数の動向や医療費の増嵩リスクを踏まえ、引き続き適正な保険料水準の確保と医療費適正化対策を進める必要がある。</a:t>
          </a:r>
          <a:br>
            <a:rPr kumimoji="1" lang="ja-JP" altLang="en-US"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さらに、本年度から簡易水道事業会計及び下水道事業会計が法適用化され、公営企業会計として初めて実質収支の算定を行ったところ、いずれも黒字を確保する結果となった。しかし、人口動向や施設老朽化の進行を踏まえれば、将来的な更新需要の増大は避けられないことから、独立採算制の原則に基づき、中長期的な収支見通しを十分に検証しつつ、必要に応じた料金改定も視野に入れながら、持続可能な事業運営の確立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40" zoomScaleNormal="4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16316516</v>
      </c>
      <c r="BO4" s="371"/>
      <c r="BP4" s="371"/>
      <c r="BQ4" s="371"/>
      <c r="BR4" s="371"/>
      <c r="BS4" s="371"/>
      <c r="BT4" s="371"/>
      <c r="BU4" s="372"/>
      <c r="BV4" s="370">
        <v>16034739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9.9</v>
      </c>
      <c r="CU4" s="377"/>
      <c r="CV4" s="377"/>
      <c r="CW4" s="377"/>
      <c r="CX4" s="377"/>
      <c r="CY4" s="377"/>
      <c r="CZ4" s="377"/>
      <c r="DA4" s="378"/>
      <c r="DB4" s="376">
        <v>10.6</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15323827</v>
      </c>
      <c r="BO5" s="408"/>
      <c r="BP5" s="408"/>
      <c r="BQ5" s="408"/>
      <c r="BR5" s="408"/>
      <c r="BS5" s="408"/>
      <c r="BT5" s="408"/>
      <c r="BU5" s="409"/>
      <c r="BV5" s="407">
        <v>14306548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80.400000000000006</v>
      </c>
      <c r="CU5" s="405"/>
      <c r="CV5" s="405"/>
      <c r="CW5" s="405"/>
      <c r="CX5" s="405"/>
      <c r="CY5" s="405"/>
      <c r="CZ5" s="405"/>
      <c r="DA5" s="406"/>
      <c r="DB5" s="404">
        <v>77.8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992689</v>
      </c>
      <c r="BO6" s="408"/>
      <c r="BP6" s="408"/>
      <c r="BQ6" s="408"/>
      <c r="BR6" s="408"/>
      <c r="BS6" s="408"/>
      <c r="BT6" s="408"/>
      <c r="BU6" s="409"/>
      <c r="BV6" s="407">
        <v>1728191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80.599999999999994</v>
      </c>
      <c r="CU6" s="445"/>
      <c r="CV6" s="445"/>
      <c r="CW6" s="445"/>
      <c r="CX6" s="445"/>
      <c r="CY6" s="445"/>
      <c r="CZ6" s="445"/>
      <c r="DA6" s="446"/>
      <c r="DB6" s="444">
        <v>78.5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102973</v>
      </c>
      <c r="BO7" s="408"/>
      <c r="BP7" s="408"/>
      <c r="BQ7" s="408"/>
      <c r="BR7" s="408"/>
      <c r="BS7" s="408"/>
      <c r="BT7" s="408"/>
      <c r="BU7" s="409"/>
      <c r="BV7" s="407">
        <v>812177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9008920</v>
      </c>
      <c r="CU7" s="408"/>
      <c r="CV7" s="408"/>
      <c r="CW7" s="408"/>
      <c r="CX7" s="408"/>
      <c r="CY7" s="408"/>
      <c r="CZ7" s="408"/>
      <c r="DA7" s="409"/>
      <c r="DB7" s="407">
        <v>8605507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889716</v>
      </c>
      <c r="BO8" s="408"/>
      <c r="BP8" s="408"/>
      <c r="BQ8" s="408"/>
      <c r="BR8" s="408"/>
      <c r="BS8" s="408"/>
      <c r="BT8" s="408"/>
      <c r="BU8" s="409"/>
      <c r="BV8" s="407">
        <v>916014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0.57999999999999996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26082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-26298</v>
      </c>
      <c r="BO9" s="408"/>
      <c r="BP9" s="408"/>
      <c r="BQ9" s="408"/>
      <c r="BR9" s="408"/>
      <c r="BS9" s="408"/>
      <c r="BT9" s="408"/>
      <c r="BU9" s="409"/>
      <c r="BV9" s="407">
        <v>-523614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15.8</v>
      </c>
      <c r="CU9" s="405"/>
      <c r="CV9" s="405"/>
      <c r="CW9" s="405"/>
      <c r="CX9" s="405"/>
      <c r="CY9" s="405"/>
      <c r="CZ9" s="405"/>
      <c r="DA9" s="406"/>
      <c r="DB9" s="404">
        <v>14.4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25329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150449</v>
      </c>
      <c r="BO10" s="408"/>
      <c r="BP10" s="408"/>
      <c r="BQ10" s="408"/>
      <c r="BR10" s="408"/>
      <c r="BS10" s="408"/>
      <c r="BT10" s="408"/>
      <c r="BU10" s="409"/>
      <c r="BV10" s="407">
        <v>50427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27115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25972</v>
      </c>
      <c r="S13" s="492"/>
      <c r="T13" s="492"/>
      <c r="U13" s="492"/>
      <c r="V13" s="493"/>
      <c r="W13" s="423" t="s">
        <v>131</v>
      </c>
      <c r="X13" s="424"/>
      <c r="Y13" s="424"/>
      <c r="Z13" s="424"/>
      <c r="AA13" s="424"/>
      <c r="AB13" s="414"/>
      <c r="AC13" s="458">
        <v>326</v>
      </c>
      <c r="AD13" s="459"/>
      <c r="AE13" s="459"/>
      <c r="AF13" s="459"/>
      <c r="AG13" s="501"/>
      <c r="AH13" s="458">
        <v>307</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124151</v>
      </c>
      <c r="BO13" s="408"/>
      <c r="BP13" s="408"/>
      <c r="BQ13" s="408"/>
      <c r="BR13" s="408"/>
      <c r="BS13" s="408"/>
      <c r="BT13" s="408"/>
      <c r="BU13" s="409"/>
      <c r="BV13" s="407">
        <v>-773187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10.8</v>
      </c>
      <c r="CU13" s="405"/>
      <c r="CV13" s="405"/>
      <c r="CW13" s="405"/>
      <c r="CX13" s="405"/>
      <c r="CY13" s="405"/>
      <c r="CZ13" s="405"/>
      <c r="DA13" s="406"/>
      <c r="DB13" s="404">
        <v>10.8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26965</v>
      </c>
      <c r="S14" s="492"/>
      <c r="T14" s="492"/>
      <c r="U14" s="492"/>
      <c r="V14" s="493"/>
      <c r="W14" s="397"/>
      <c r="X14" s="398"/>
      <c r="Y14" s="398"/>
      <c r="Z14" s="398"/>
      <c r="AA14" s="398"/>
      <c r="AB14" s="387"/>
      <c r="AC14" s="494">
        <v>2.2999999999999998</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22.9</v>
      </c>
      <c r="CU14" s="506"/>
      <c r="CV14" s="506"/>
      <c r="CW14" s="506"/>
      <c r="CX14" s="506"/>
      <c r="CY14" s="506"/>
      <c r="CZ14" s="506"/>
      <c r="DA14" s="507"/>
      <c r="DB14" s="505">
        <v>32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26109</v>
      </c>
      <c r="S15" s="492"/>
      <c r="T15" s="492"/>
      <c r="U15" s="492"/>
      <c r="V15" s="493"/>
      <c r="W15" s="423" t="s">
        <v>137</v>
      </c>
      <c r="X15" s="424"/>
      <c r="Y15" s="424"/>
      <c r="Z15" s="424"/>
      <c r="AA15" s="424"/>
      <c r="AB15" s="414"/>
      <c r="AC15" s="458">
        <v>3933</v>
      </c>
      <c r="AD15" s="459"/>
      <c r="AE15" s="459"/>
      <c r="AF15" s="459"/>
      <c r="AG15" s="501"/>
      <c r="AH15" s="458">
        <v>3679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4563996</v>
      </c>
      <c r="BO15" s="371"/>
      <c r="BP15" s="371"/>
      <c r="BQ15" s="371"/>
      <c r="BR15" s="371"/>
      <c r="BS15" s="371"/>
      <c r="BT15" s="371"/>
      <c r="BU15" s="372"/>
      <c r="BV15" s="370">
        <v>4272535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28.2</v>
      </c>
      <c r="AD16" s="495"/>
      <c r="AE16" s="495"/>
      <c r="AF16" s="495"/>
      <c r="AG16" s="496"/>
      <c r="AH16" s="494">
        <v>28.9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7665962</v>
      </c>
      <c r="BO16" s="408"/>
      <c r="BP16" s="408"/>
      <c r="BQ16" s="408"/>
      <c r="BR16" s="408"/>
      <c r="BS16" s="408"/>
      <c r="BT16" s="408"/>
      <c r="BU16" s="409"/>
      <c r="BV16" s="407">
        <v>7345376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9689</v>
      </c>
      <c r="AD17" s="459"/>
      <c r="AE17" s="459"/>
      <c r="AF17" s="459"/>
      <c r="AG17" s="501"/>
      <c r="AH17" s="458">
        <v>8758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5871830</v>
      </c>
      <c r="BO17" s="408"/>
      <c r="BP17" s="408"/>
      <c r="BQ17" s="408"/>
      <c r="BR17" s="408"/>
      <c r="BS17" s="408"/>
      <c r="BT17" s="408"/>
      <c r="BU17" s="409"/>
      <c r="BV17" s="407">
        <v>5477122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158.4</v>
      </c>
      <c r="M18" s="534"/>
      <c r="N18" s="534"/>
      <c r="O18" s="534"/>
      <c r="P18" s="534"/>
      <c r="Q18" s="534"/>
      <c r="R18" s="535"/>
      <c r="S18" s="535"/>
      <c r="T18" s="535"/>
      <c r="U18" s="535"/>
      <c r="V18" s="536"/>
      <c r="W18" s="425"/>
      <c r="X18" s="426"/>
      <c r="Y18" s="426"/>
      <c r="Z18" s="426"/>
      <c r="AA18" s="426"/>
      <c r="AB18" s="417"/>
      <c r="AC18" s="537">
        <v>69.5</v>
      </c>
      <c r="AD18" s="538"/>
      <c r="AE18" s="538"/>
      <c r="AF18" s="538"/>
      <c r="AG18" s="539"/>
      <c r="AH18" s="537">
        <v>68.7</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7586267</v>
      </c>
      <c r="BO18" s="408"/>
      <c r="BP18" s="408"/>
      <c r="BQ18" s="408"/>
      <c r="BR18" s="408"/>
      <c r="BS18" s="408"/>
      <c r="BT18" s="408"/>
      <c r="BU18" s="409"/>
      <c r="BV18" s="407">
        <v>7060870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165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11585663</v>
      </c>
      <c r="BO19" s="408"/>
      <c r="BP19" s="408"/>
      <c r="BQ19" s="408"/>
      <c r="BR19" s="408"/>
      <c r="BS19" s="408"/>
      <c r="BT19" s="408"/>
      <c r="BU19" s="409"/>
      <c r="BV19" s="407">
        <v>12078402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10653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15091577</v>
      </c>
      <c r="BO22" s="371"/>
      <c r="BP22" s="371"/>
      <c r="BQ22" s="371"/>
      <c r="BR22" s="371"/>
      <c r="BS22" s="371"/>
      <c r="BT22" s="371"/>
      <c r="BU22" s="372"/>
      <c r="BV22" s="370">
        <v>16417078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5600170</v>
      </c>
      <c r="BO23" s="408"/>
      <c r="BP23" s="408"/>
      <c r="BQ23" s="408"/>
      <c r="BR23" s="408"/>
      <c r="BS23" s="408"/>
      <c r="BT23" s="408"/>
      <c r="BU23" s="409"/>
      <c r="BV23" s="407">
        <v>6148779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6500</v>
      </c>
      <c r="R24" s="459"/>
      <c r="S24" s="459"/>
      <c r="T24" s="459"/>
      <c r="U24" s="459"/>
      <c r="V24" s="501"/>
      <c r="W24" s="553"/>
      <c r="X24" s="554"/>
      <c r="Y24" s="555"/>
      <c r="Z24" s="457" t="s">
        <v>162</v>
      </c>
      <c r="AA24" s="437"/>
      <c r="AB24" s="437"/>
      <c r="AC24" s="437"/>
      <c r="AD24" s="437"/>
      <c r="AE24" s="437"/>
      <c r="AF24" s="437"/>
      <c r="AG24" s="438"/>
      <c r="AH24" s="458">
        <v>197</v>
      </c>
      <c r="AI24" s="459"/>
      <c r="AJ24" s="459"/>
      <c r="AK24" s="459"/>
      <c r="AL24" s="501"/>
      <c r="AM24" s="458">
        <v>586863</v>
      </c>
      <c r="AN24" s="459"/>
      <c r="AO24" s="459"/>
      <c r="AP24" s="459"/>
      <c r="AQ24" s="459"/>
      <c r="AR24" s="501"/>
      <c r="AS24" s="458">
        <v>2979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10283395</v>
      </c>
      <c r="BO24" s="408"/>
      <c r="BP24" s="408"/>
      <c r="BQ24" s="408"/>
      <c r="BR24" s="408"/>
      <c r="BS24" s="408"/>
      <c r="BT24" s="408"/>
      <c r="BU24" s="409"/>
      <c r="BV24" s="407">
        <v>11117169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5320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70727</v>
      </c>
      <c r="BO25" s="371"/>
      <c r="BP25" s="371"/>
      <c r="BQ25" s="371"/>
      <c r="BR25" s="371"/>
      <c r="BS25" s="371"/>
      <c r="BT25" s="371"/>
      <c r="BU25" s="372"/>
      <c r="BV25" s="370">
        <v>84957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4810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9792</v>
      </c>
      <c r="AN26" s="459"/>
      <c r="AO26" s="459"/>
      <c r="AP26" s="459"/>
      <c r="AQ26" s="459"/>
      <c r="AR26" s="501"/>
      <c r="AS26" s="458">
        <v>2448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2520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606736</v>
      </c>
      <c r="BO27" s="530"/>
      <c r="BP27" s="530"/>
      <c r="BQ27" s="530"/>
      <c r="BR27" s="530"/>
      <c r="BS27" s="530"/>
      <c r="BT27" s="530"/>
      <c r="BU27" s="531"/>
      <c r="BV27" s="529">
        <v>606725</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2020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1654793</v>
      </c>
      <c r="BO28" s="371"/>
      <c r="BP28" s="371"/>
      <c r="BQ28" s="371"/>
      <c r="BR28" s="371"/>
      <c r="BS28" s="371"/>
      <c r="BT28" s="371"/>
      <c r="BU28" s="372"/>
      <c r="BV28" s="370">
        <v>1504344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1740</v>
      </c>
      <c r="R29" s="459"/>
      <c r="S29" s="459"/>
      <c r="T29" s="459"/>
      <c r="U29" s="459"/>
      <c r="V29" s="501"/>
      <c r="W29" s="556"/>
      <c r="X29" s="557"/>
      <c r="Y29" s="558"/>
      <c r="Z29" s="457" t="s">
        <v>177</v>
      </c>
      <c r="AA29" s="437"/>
      <c r="AB29" s="437"/>
      <c r="AC29" s="437"/>
      <c r="AD29" s="437"/>
      <c r="AE29" s="437"/>
      <c r="AF29" s="437"/>
      <c r="AG29" s="438"/>
      <c r="AH29" s="458">
        <v>197</v>
      </c>
      <c r="AI29" s="459"/>
      <c r="AJ29" s="459"/>
      <c r="AK29" s="459"/>
      <c r="AL29" s="501"/>
      <c r="AM29" s="458">
        <v>586863</v>
      </c>
      <c r="AN29" s="459"/>
      <c r="AO29" s="459"/>
      <c r="AP29" s="459"/>
      <c r="AQ29" s="459"/>
      <c r="AR29" s="501"/>
      <c r="AS29" s="458">
        <v>2979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1714614</v>
      </c>
      <c r="BO29" s="408"/>
      <c r="BP29" s="408"/>
      <c r="BQ29" s="408"/>
      <c r="BR29" s="408"/>
      <c r="BS29" s="408"/>
      <c r="BT29" s="408"/>
      <c r="BU29" s="409"/>
      <c r="BV29" s="407">
        <v>1564358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4926656</v>
      </c>
      <c r="BO30" s="530"/>
      <c r="BP30" s="530"/>
      <c r="BQ30" s="530"/>
      <c r="BR30" s="530"/>
      <c r="BS30" s="530"/>
      <c r="BT30" s="530"/>
      <c r="BU30" s="531"/>
      <c r="BV30" s="529">
        <v>4891589</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10</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14</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19</v>
      </c>
      <c r="BX34" s="597"/>
      <c r="BY34" s="598" t="str">
        <f>IF('各会計、関係団体の財政状況及び健全化判断比率'!B68="","",'各会計、関係団体の財政状況及び健全化判断比率'!B68)</f>
        <v>富士五湖広域行政事務組合（一般会計）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29</v>
      </c>
      <c r="CP34" s="597"/>
      <c r="CQ34" s="598" t="str">
        <f>IF('各会計、関係団体の財政状況及び健全化判断比率'!BS7="","",'各会計、関係団体の財政状況及び健全化判断比率'!BS7)</f>
        <v>一般財団法人　富士河口湖ふるさと振興財団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本栖下水道事業特別会計</v>
      </c>
      <c r="F35" s="598"/>
      <c r="G35" s="598"/>
      <c r="H35" s="598"/>
      <c r="I35" s="598"/>
      <c r="J35" s="598"/>
      <c r="K35" s="598"/>
      <c r="L35" s="598"/>
      <c r="M35" s="598"/>
      <c r="N35" s="598"/>
      <c r="O35" s="598"/>
      <c r="P35" s="598"/>
      <c r="Q35" s="598"/>
      <c r="R35" s="598"/>
      <c r="S35" s="598"/>
      <c r="T35" s="169"/>
      <c r="U35" s="597">
        <f>IF(W35="","",U34+1)</f>
        <v>11</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f t="shared" ref="AM35:AM43" si="0">IF(AO35="","",AM34+1)</f>
        <v>15</v>
      </c>
      <c r="AN35" s="597"/>
      <c r="AO35" s="598" t="str">
        <f>IF('各会計、関係団体の財政状況及び健全化判断比率'!B33="","",'各会計、関係団体の財政状況及び健全化判断比率'!B33)</f>
        <v>河口湖簡易水道事業会計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20</v>
      </c>
      <c r="BX35" s="597"/>
      <c r="BY35" s="598" t="str">
        <f>IF('各会計、関係団体の財政状況及び健全化判断比率'!B69="","",'各会計、関係団体の財政状況及び健全化判断比率'!B69)</f>
        <v>富士五湖広域行政事務組合（富士五湖聖苑特別会計）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温泉事業特別会計</v>
      </c>
      <c r="F36" s="598"/>
      <c r="G36" s="598"/>
      <c r="H36" s="598"/>
      <c r="I36" s="598"/>
      <c r="J36" s="598"/>
      <c r="K36" s="598"/>
      <c r="L36" s="598"/>
      <c r="M36" s="598"/>
      <c r="N36" s="598"/>
      <c r="O36" s="598"/>
      <c r="P36" s="598"/>
      <c r="Q36" s="598"/>
      <c r="R36" s="598"/>
      <c r="S36" s="598"/>
      <c r="T36" s="169"/>
      <c r="U36" s="597">
        <f t="shared" ref="U36:U43" si="4">IF(W36="","",U35+1)</f>
        <v>12</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f t="shared" si="0"/>
        <v>16</v>
      </c>
      <c r="AN36" s="597"/>
      <c r="AO36" s="598" t="str">
        <f>IF('各会計、関係団体の財政状況及び健全化判断比率'!B34="","",'各会計、関係団体の財政状況及び健全化判断比率'!B34)</f>
        <v>足和田簡易水道事業会計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21</v>
      </c>
      <c r="BX36" s="597"/>
      <c r="BY36" s="598" t="str">
        <f>IF('各会計、関係団体の財政状況及び健全化判断比率'!B70="","",'各会計、関係団体の財政状況及び健全化判断比率'!B70)</f>
        <v>河口湖南中学校組合（一般会計）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船津公園墓地事業特別会計</v>
      </c>
      <c r="F37" s="598"/>
      <c r="G37" s="598"/>
      <c r="H37" s="598"/>
      <c r="I37" s="598"/>
      <c r="J37" s="598"/>
      <c r="K37" s="598"/>
      <c r="L37" s="598"/>
      <c r="M37" s="598"/>
      <c r="N37" s="598"/>
      <c r="O37" s="598"/>
      <c r="P37" s="598"/>
      <c r="Q37" s="598"/>
      <c r="R37" s="598"/>
      <c r="S37" s="598"/>
      <c r="T37" s="169"/>
      <c r="U37" s="597">
        <f t="shared" si="4"/>
        <v>13</v>
      </c>
      <c r="V37" s="597"/>
      <c r="W37" s="598" t="str">
        <f>IF('各会計、関係団体の財政状況及び健全化判断比率'!B31="","",'各会計、関係団体の財政状況及び健全化判断比率'!B31)</f>
        <v>介護予防支援事業特別会計</v>
      </c>
      <c r="X37" s="598"/>
      <c r="Y37" s="598"/>
      <c r="Z37" s="598"/>
      <c r="AA37" s="598"/>
      <c r="AB37" s="598"/>
      <c r="AC37" s="598"/>
      <c r="AD37" s="598"/>
      <c r="AE37" s="598"/>
      <c r="AF37" s="598"/>
      <c r="AG37" s="598"/>
      <c r="AH37" s="598"/>
      <c r="AI37" s="598"/>
      <c r="AJ37" s="598"/>
      <c r="AK37" s="598"/>
      <c r="AL37" s="169"/>
      <c r="AM37" s="597">
        <f t="shared" si="0"/>
        <v>17</v>
      </c>
      <c r="AN37" s="597"/>
      <c r="AO37" s="598" t="str">
        <f>IF('各会計、関係団体の財政状況及び健全化判断比率'!B35="","",'各会計、関係団体の財政状況及び健全化判断比率'!B35)</f>
        <v>上九一色簡易水道事業会計</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22</v>
      </c>
      <c r="BX37" s="597"/>
      <c r="BY37" s="598" t="str">
        <f>IF('各会計、関係団体の財政状況及び健全化判断比率'!B71="","",'各会計、関係団体の財政状況及び健全化判断比率'!B71)</f>
        <v>山梨県市町村総合事務組合　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小立公園墓地事業特別会計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18</v>
      </c>
      <c r="AN38" s="597"/>
      <c r="AO38" s="598" t="str">
        <f>IF('各会計、関係団体の財政状況及び健全化判断比率'!B36="","",'各会計、関係団体の財政状況及び健全化判断比率'!B36)</f>
        <v>下水道事業会計</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23</v>
      </c>
      <c r="BX38" s="597"/>
      <c r="BY38" s="598" t="str">
        <f>IF('各会計、関係団体の財政状況及び健全化判断比率'!B72="","",'各会計、関係団体の財政状況及び健全化判断比率'!B72)</f>
        <v>山梨県市町村総合事務組合　行政手続きの電子化事業及び会館管理・研修事業特別会計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f t="shared" si="5"/>
        <v>6</v>
      </c>
      <c r="D39" s="597"/>
      <c r="E39" s="598" t="str">
        <f>IF('各会計、関係団体の財政状況及び健全化判断比率'!B12="","",'各会計、関係団体の財政状況及び健全化判断比率'!B12)</f>
        <v>勝山墓地事業特別会計</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24</v>
      </c>
      <c r="BX39" s="597"/>
      <c r="BY39" s="598" t="str">
        <f>IF('各会計、関係団体の財政状況及び健全化判断比率'!B73="","",'各会計、関係団体の財政状況及び健全化判断比率'!B73)</f>
        <v>山梨県市町村総合事務組合　一般廃棄物最終処分場事業特別会計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f t="shared" si="5"/>
        <v>7</v>
      </c>
      <c r="D40" s="597"/>
      <c r="E40" s="598" t="str">
        <f>IF('各会計、関係団体の財政状況及び健全化判断比率'!B13="","",'各会計、関係団体の財政状況及び健全化判断比率'!B13)</f>
        <v>河口湖治水事業特別会計</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25</v>
      </c>
      <c r="BX40" s="597"/>
      <c r="BY40" s="598" t="str">
        <f>IF('各会計、関係団体の財政状況及び健全化判断比率'!B74="","",'各会計、関係団体の財政状況及び健全化判断比率'!B74)</f>
        <v>山梨県市町村総合事務組合　入札参加資格審査事業特別会計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f t="shared" si="5"/>
        <v>8</v>
      </c>
      <c r="D41" s="597"/>
      <c r="E41" s="598" t="str">
        <f>IF('各会計、関係団体の財政状況及び健全化判断比率'!B14="","",'各会計、関係団体の財政状況及び健全化判断比率'!B14)</f>
        <v>小立簡易郵便局事業特別会計</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26</v>
      </c>
      <c r="BX41" s="597"/>
      <c r="BY41" s="598" t="str">
        <f>IF('各会計、関係団体の財政状況及び健全化判断比率'!B75="","",'各会計、関係団体の財政状況及び健全化判断比率'!B75)</f>
        <v>山梨県市町村総合事務組合　交通災害共済事業特別会計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f t="shared" si="5"/>
        <v>9</v>
      </c>
      <c r="D42" s="597"/>
      <c r="E42" s="598" t="str">
        <f>IF('各会計、関係団体の財政状況及び健全化判断比率'!B15="","",'各会計、関係団体の財政状況及び健全化判断比率'!B15)</f>
        <v>富士ヶ嶺簡易郵便局事業特別会計</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27</v>
      </c>
      <c r="BX42" s="597"/>
      <c r="BY42" s="598" t="str">
        <f>IF('各会計、関係団体の財政状況及び健全化判断比率'!B76="","",'各会計、関係団体の財政状況及び健全化判断比率'!B76)</f>
        <v>青木が原ごみ処理組合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28</v>
      </c>
      <c r="BX43" s="597"/>
      <c r="BY43" s="598" t="str">
        <f>IF('各会計、関係団体の財政状況及び健全化判断比率'!B77="","",'各会計、関係団体の財政状況及び健全化判断比率'!B77)</f>
        <v>青木ヶ原衛生センター</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BE+9FDxlYOg1ymV/wxFTwT4KhCDIrHIrRWueyVNEBlHmqPoT6ezG3oNGULH5sKD3+qh7RwipFSIlkolD2Ehaw==" saltValue="YmBAA/6wT5WjLIp7O+8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15">
      <c r="A34" s="22"/>
      <c r="B34" s="31"/>
      <c r="C34" s="1151" t="s">
        <v>544</v>
      </c>
      <c r="D34" s="1151"/>
      <c r="E34" s="1152"/>
      <c r="F34" s="32">
        <v>9.6999999999999993</v>
      </c>
      <c r="G34" s="33">
        <v>16.98</v>
      </c>
      <c r="H34" s="33">
        <v>16.3</v>
      </c>
      <c r="I34" s="33">
        <v>9.81</v>
      </c>
      <c r="J34" s="34">
        <v>9.15</v>
      </c>
      <c r="K34" s="22"/>
      <c r="L34" s="22"/>
      <c r="M34" s="22"/>
      <c r="N34" s="22"/>
      <c r="O34" s="22"/>
      <c r="P34" s="22"/>
    </row>
    <row r="35" spans="1:16" ht="39" customHeight="1" x14ac:dyDescent="0.15">
      <c r="A35" s="22"/>
      <c r="B35" s="35"/>
      <c r="C35" s="1145" t="s">
        <v>545</v>
      </c>
      <c r="D35" s="1146"/>
      <c r="E35" s="1147"/>
      <c r="F35" s="36">
        <v>5.72</v>
      </c>
      <c r="G35" s="37">
        <v>6.09</v>
      </c>
      <c r="H35" s="37">
        <v>5.88</v>
      </c>
      <c r="I35" s="37">
        <v>6.65</v>
      </c>
      <c r="J35" s="38">
        <v>6.9</v>
      </c>
      <c r="K35" s="22"/>
      <c r="L35" s="22"/>
      <c r="M35" s="22"/>
      <c r="N35" s="22"/>
      <c r="O35" s="22"/>
      <c r="P35" s="22"/>
    </row>
    <row r="36" spans="1:16" ht="39" customHeight="1" x14ac:dyDescent="0.15">
      <c r="A36" s="22"/>
      <c r="B36" s="35"/>
      <c r="C36" s="1145" t="s">
        <v>546</v>
      </c>
      <c r="D36" s="1146"/>
      <c r="E36" s="1147"/>
      <c r="F36" s="36">
        <v>0.6</v>
      </c>
      <c r="G36" s="37">
        <v>0.42</v>
      </c>
      <c r="H36" s="37">
        <v>0.38</v>
      </c>
      <c r="I36" s="37">
        <v>0.92</v>
      </c>
      <c r="J36" s="38">
        <v>2.16</v>
      </c>
      <c r="K36" s="22"/>
      <c r="L36" s="22"/>
      <c r="M36" s="22"/>
      <c r="N36" s="22"/>
      <c r="O36" s="22"/>
      <c r="P36" s="22"/>
    </row>
    <row r="37" spans="1:16" ht="39" customHeight="1" x14ac:dyDescent="0.15">
      <c r="A37" s="22"/>
      <c r="B37" s="35"/>
      <c r="C37" s="1145" t="s">
        <v>547</v>
      </c>
      <c r="D37" s="1146"/>
      <c r="E37" s="1147"/>
      <c r="F37" s="36">
        <v>1.23</v>
      </c>
      <c r="G37" s="37">
        <v>1.0900000000000001</v>
      </c>
      <c r="H37" s="37">
        <v>1.37</v>
      </c>
      <c r="I37" s="37">
        <v>1.68</v>
      </c>
      <c r="J37" s="38">
        <v>1.64</v>
      </c>
      <c r="K37" s="22"/>
      <c r="L37" s="22"/>
      <c r="M37" s="22"/>
      <c r="N37" s="22"/>
      <c r="O37" s="22"/>
      <c r="P37" s="22"/>
    </row>
    <row r="38" spans="1:16" ht="39" customHeight="1" x14ac:dyDescent="0.15">
      <c r="A38" s="22"/>
      <c r="B38" s="35"/>
      <c r="C38" s="1145" t="s">
        <v>548</v>
      </c>
      <c r="D38" s="1146"/>
      <c r="E38" s="1147"/>
      <c r="F38" s="36" t="s">
        <v>497</v>
      </c>
      <c r="G38" s="37" t="s">
        <v>497</v>
      </c>
      <c r="H38" s="37" t="s">
        <v>497</v>
      </c>
      <c r="I38" s="37" t="s">
        <v>497</v>
      </c>
      <c r="J38" s="38">
        <v>1.21</v>
      </c>
      <c r="K38" s="22"/>
      <c r="L38" s="22"/>
      <c r="M38" s="22"/>
      <c r="N38" s="22"/>
      <c r="O38" s="22"/>
      <c r="P38" s="22"/>
    </row>
    <row r="39" spans="1:16" ht="39" customHeight="1" x14ac:dyDescent="0.15">
      <c r="A39" s="22"/>
      <c r="B39" s="35"/>
      <c r="C39" s="1145" t="s">
        <v>549</v>
      </c>
      <c r="D39" s="1146"/>
      <c r="E39" s="1147"/>
      <c r="F39" s="36" t="s">
        <v>497</v>
      </c>
      <c r="G39" s="37" t="s">
        <v>497</v>
      </c>
      <c r="H39" s="37" t="s">
        <v>497</v>
      </c>
      <c r="I39" s="37" t="s">
        <v>497</v>
      </c>
      <c r="J39" s="38">
        <v>1.1599999999999999</v>
      </c>
      <c r="K39" s="22"/>
      <c r="L39" s="22"/>
      <c r="M39" s="22"/>
      <c r="N39" s="22"/>
      <c r="O39" s="22"/>
      <c r="P39" s="22"/>
    </row>
    <row r="40" spans="1:16" ht="39" customHeight="1" x14ac:dyDescent="0.15">
      <c r="A40" s="22"/>
      <c r="B40" s="35"/>
      <c r="C40" s="1145" t="s">
        <v>550</v>
      </c>
      <c r="D40" s="1146"/>
      <c r="E40" s="1147"/>
      <c r="F40" s="36" t="s">
        <v>497</v>
      </c>
      <c r="G40" s="37" t="s">
        <v>497</v>
      </c>
      <c r="H40" s="37" t="s">
        <v>497</v>
      </c>
      <c r="I40" s="37" t="s">
        <v>497</v>
      </c>
      <c r="J40" s="38">
        <v>0.4</v>
      </c>
      <c r="K40" s="22"/>
      <c r="L40" s="22"/>
      <c r="M40" s="22"/>
      <c r="N40" s="22"/>
      <c r="O40" s="22"/>
      <c r="P40" s="22"/>
    </row>
    <row r="41" spans="1:16" ht="39" customHeight="1" x14ac:dyDescent="0.15">
      <c r="A41" s="22"/>
      <c r="B41" s="35"/>
      <c r="C41" s="1145" t="s">
        <v>551</v>
      </c>
      <c r="D41" s="1146"/>
      <c r="E41" s="1147"/>
      <c r="F41" s="36">
        <v>0.28000000000000003</v>
      </c>
      <c r="G41" s="37">
        <v>0.28000000000000003</v>
      </c>
      <c r="H41" s="37">
        <v>0.31</v>
      </c>
      <c r="I41" s="37">
        <v>0.31</v>
      </c>
      <c r="J41" s="38">
        <v>0.31</v>
      </c>
      <c r="K41" s="22"/>
      <c r="L41" s="22"/>
      <c r="M41" s="22"/>
      <c r="N41" s="22"/>
      <c r="O41" s="22"/>
      <c r="P41" s="22"/>
    </row>
    <row r="42" spans="1:16" ht="39" customHeight="1" x14ac:dyDescent="0.15">
      <c r="A42" s="22"/>
      <c r="B42" s="39"/>
      <c r="C42" s="1145" t="s">
        <v>552</v>
      </c>
      <c r="D42" s="1146"/>
      <c r="E42" s="1147"/>
      <c r="F42" s="36" t="s">
        <v>497</v>
      </c>
      <c r="G42" s="37" t="s">
        <v>497</v>
      </c>
      <c r="H42" s="37" t="s">
        <v>497</v>
      </c>
      <c r="I42" s="37" t="s">
        <v>497</v>
      </c>
      <c r="J42" s="38" t="s">
        <v>497</v>
      </c>
      <c r="K42" s="22"/>
      <c r="L42" s="22"/>
      <c r="M42" s="22"/>
      <c r="N42" s="22"/>
      <c r="O42" s="22"/>
      <c r="P42" s="22"/>
    </row>
    <row r="43" spans="1:16" ht="39" customHeight="1" thickBot="1" x14ac:dyDescent="0.2">
      <c r="A43" s="22"/>
      <c r="B43" s="40"/>
      <c r="C43" s="1148" t="s">
        <v>553</v>
      </c>
      <c r="D43" s="1149"/>
      <c r="E43" s="1150"/>
      <c r="F43" s="41">
        <v>1.22</v>
      </c>
      <c r="G43" s="42">
        <v>0.89</v>
      </c>
      <c r="H43" s="42">
        <v>1.43</v>
      </c>
      <c r="I43" s="42">
        <v>2.21</v>
      </c>
      <c r="J43" s="43">
        <v>0.59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aAyIpvsli/vscqgHlBlaS8F+jxEURrx8PHZe5Ofg4tIfPYpMTC13AqWuuC0LMihiipuNHfWSeWPDhgizVv/aw==" saltValue="RxLgZtahg8a1cuAVvoKc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40" zoomScaleNormal="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536</v>
      </c>
      <c r="L44" s="56" t="s">
        <v>537</v>
      </c>
      <c r="M44" s="56" t="s">
        <v>538</v>
      </c>
      <c r="N44" s="56" t="s">
        <v>539</v>
      </c>
      <c r="O44" s="57" t="s">
        <v>540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1620</v>
      </c>
      <c r="L45" s="60">
        <v>1707</v>
      </c>
      <c r="M45" s="60">
        <v>1779</v>
      </c>
      <c r="N45" s="60">
        <v>1751</v>
      </c>
      <c r="O45" s="61">
        <v>1839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497</v>
      </c>
      <c r="L46" s="64" t="s">
        <v>497</v>
      </c>
      <c r="M46" s="64" t="s">
        <v>497</v>
      </c>
      <c r="N46" s="64" t="s">
        <v>497</v>
      </c>
      <c r="O46" s="65" t="s">
        <v>497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497</v>
      </c>
      <c r="L47" s="64" t="s">
        <v>497</v>
      </c>
      <c r="M47" s="64" t="s">
        <v>497</v>
      </c>
      <c r="N47" s="64" t="s">
        <v>497</v>
      </c>
      <c r="O47" s="65" t="s">
        <v>497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388</v>
      </c>
      <c r="L48" s="64">
        <v>352</v>
      </c>
      <c r="M48" s="64">
        <v>424</v>
      </c>
      <c r="N48" s="64">
        <v>396</v>
      </c>
      <c r="O48" s="65">
        <v>321</v>
      </c>
      <c r="P48" s="48"/>
      <c r="Q48" s="48"/>
      <c r="R48" s="48"/>
      <c r="S48" s="48"/>
      <c r="T48" s="48"/>
      <c r="U48" s="48"/>
    </row>
    <row r="49" spans="1:21" ht="30.75" customHeight="1" x14ac:dyDescent="0.15">
      <c r="A49" s="48"/>
      <c r="B49" s="1155"/>
      <c r="C49" s="1156"/>
      <c r="D49" s="62"/>
      <c r="E49" s="1161" t="s">
        <v>14</v>
      </c>
      <c r="F49" s="1161"/>
      <c r="G49" s="1161"/>
      <c r="H49" s="1161"/>
      <c r="I49" s="1161"/>
      <c r="J49" s="1162"/>
      <c r="K49" s="63">
        <v>85</v>
      </c>
      <c r="L49" s="64">
        <v>95</v>
      </c>
      <c r="M49" s="64">
        <v>95</v>
      </c>
      <c r="N49" s="64">
        <v>79</v>
      </c>
      <c r="O49" s="65">
        <v>94</v>
      </c>
      <c r="P49" s="48"/>
      <c r="Q49" s="48"/>
      <c r="R49" s="48"/>
      <c r="S49" s="48"/>
      <c r="T49" s="48"/>
      <c r="U49" s="48"/>
    </row>
    <row r="50" spans="1:21" ht="30.75" customHeight="1" x14ac:dyDescent="0.15">
      <c r="A50" s="48"/>
      <c r="B50" s="1155"/>
      <c r="C50" s="1156"/>
      <c r="D50" s="62"/>
      <c r="E50" s="1161" t="s">
        <v>15</v>
      </c>
      <c r="F50" s="1161"/>
      <c r="G50" s="1161"/>
      <c r="H50" s="1161"/>
      <c r="I50" s="1161"/>
      <c r="J50" s="1162"/>
      <c r="K50" s="63">
        <v>60</v>
      </c>
      <c r="L50" s="64">
        <v>50</v>
      </c>
      <c r="M50" s="64">
        <v>50</v>
      </c>
      <c r="N50" s="64">
        <v>50</v>
      </c>
      <c r="O50" s="65">
        <v>14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497</v>
      </c>
      <c r="L51" s="64" t="s">
        <v>497</v>
      </c>
      <c r="M51" s="64" t="s">
        <v>497</v>
      </c>
      <c r="N51" s="64" t="s">
        <v>497</v>
      </c>
      <c r="O51" s="65" t="s">
        <v>497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1457</v>
      </c>
      <c r="L52" s="64">
        <v>1502</v>
      </c>
      <c r="M52" s="64">
        <v>1529</v>
      </c>
      <c r="N52" s="64">
        <v>1515</v>
      </c>
      <c r="O52" s="65">
        <v>1527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696</v>
      </c>
      <c r="L53" s="69">
        <v>702</v>
      </c>
      <c r="M53" s="69">
        <v>819</v>
      </c>
      <c r="N53" s="69">
        <v>761</v>
      </c>
      <c r="O53" s="70">
        <v>741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554</v>
      </c>
      <c r="L57" s="81" t="s">
        <v>555</v>
      </c>
      <c r="M57" s="81" t="s">
        <v>556</v>
      </c>
      <c r="N57" s="81" t="s">
        <v>557</v>
      </c>
      <c r="O57" s="82" t="s">
        <v>558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row r="70" s="49" customFormat="1" ht="12.6" hidden="1" customHeight="1" x14ac:dyDescent="0.15"/>
  </sheetData>
  <sheetProtection algorithmName="SHA-512" hashValue="pvks6UCdQQ+IMIEZdk9zCx/OxyjNGVnsQca6Ee6cA7ICykZTcMB/4TZI50D+cla7+DJVh/oWgTewRedonDK4GQ==" saltValue="BrowTyvFwgCUfKS4rPP9Z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536</v>
      </c>
      <c r="J40" s="103" t="s">
        <v>537</v>
      </c>
      <c r="K40" s="103" t="s">
        <v>538</v>
      </c>
      <c r="L40" s="103" t="s">
        <v>539</v>
      </c>
      <c r="M40" s="104" t="s">
        <v>540</v>
      </c>
    </row>
    <row r="41" spans="2:13" ht="27.75" customHeight="1" x14ac:dyDescent="0.15">
      <c r="B41" s="1184" t="s">
        <v>30</v>
      </c>
      <c r="C41" s="1185"/>
      <c r="D41" s="105"/>
      <c r="E41" s="1190" t="s">
        <v>31</v>
      </c>
      <c r="F41" s="1190"/>
      <c r="G41" s="1190"/>
      <c r="H41" s="1191"/>
      <c r="I41" s="343">
        <v>19616</v>
      </c>
      <c r="J41" s="344">
        <v>18866</v>
      </c>
      <c r="K41" s="344">
        <v>17508</v>
      </c>
      <c r="L41" s="344">
        <v>16417</v>
      </c>
      <c r="M41" s="345">
        <v>15092</v>
      </c>
    </row>
    <row r="42" spans="2:13" ht="27.75" customHeight="1" x14ac:dyDescent="0.15">
      <c r="B42" s="1186"/>
      <c r="C42" s="1187"/>
      <c r="D42" s="106"/>
      <c r="E42" s="1192" t="s">
        <v>32</v>
      </c>
      <c r="F42" s="1192"/>
      <c r="G42" s="1192"/>
      <c r="H42" s="1193"/>
      <c r="I42" s="346">
        <v>235</v>
      </c>
      <c r="J42" s="347">
        <v>185</v>
      </c>
      <c r="K42" s="347">
        <v>135</v>
      </c>
      <c r="L42" s="347">
        <v>85</v>
      </c>
      <c r="M42" s="348">
        <v>70</v>
      </c>
    </row>
    <row r="43" spans="2:13" ht="27.75" customHeight="1" x14ac:dyDescent="0.15">
      <c r="B43" s="1186"/>
      <c r="C43" s="1187"/>
      <c r="D43" s="106"/>
      <c r="E43" s="1192" t="s">
        <v>33</v>
      </c>
      <c r="F43" s="1192"/>
      <c r="G43" s="1192"/>
      <c r="H43" s="1193"/>
      <c r="I43" s="346">
        <v>4773</v>
      </c>
      <c r="J43" s="347">
        <v>4634</v>
      </c>
      <c r="K43" s="347">
        <v>4707</v>
      </c>
      <c r="L43" s="347">
        <v>4527</v>
      </c>
      <c r="M43" s="348">
        <v>4327</v>
      </c>
    </row>
    <row r="44" spans="2:13" ht="27.75" customHeight="1" x14ac:dyDescent="0.15">
      <c r="B44" s="1186"/>
      <c r="C44" s="1187"/>
      <c r="D44" s="106"/>
      <c r="E44" s="1192" t="s">
        <v>34</v>
      </c>
      <c r="F44" s="1192"/>
      <c r="G44" s="1192"/>
      <c r="H44" s="1193"/>
      <c r="I44" s="346">
        <v>749</v>
      </c>
      <c r="J44" s="347">
        <v>833</v>
      </c>
      <c r="K44" s="347">
        <v>958</v>
      </c>
      <c r="L44" s="347">
        <v>936</v>
      </c>
      <c r="M44" s="348">
        <v>960</v>
      </c>
    </row>
    <row r="45" spans="2:13" ht="27.75" customHeight="1" x14ac:dyDescent="0.15">
      <c r="B45" s="1186"/>
      <c r="C45" s="1187"/>
      <c r="D45" s="106"/>
      <c r="E45" s="1192" t="s">
        <v>35</v>
      </c>
      <c r="F45" s="1192"/>
      <c r="G45" s="1192"/>
      <c r="H45" s="1193"/>
      <c r="I45" s="346">
        <v>1422</v>
      </c>
      <c r="J45" s="347">
        <v>1436</v>
      </c>
      <c r="K45" s="347">
        <v>1423</v>
      </c>
      <c r="L45" s="347">
        <v>1408</v>
      </c>
      <c r="M45" s="348">
        <v>1394</v>
      </c>
    </row>
    <row r="46" spans="2:13" ht="27.75" customHeight="1" x14ac:dyDescent="0.15">
      <c r="B46" s="1186"/>
      <c r="C46" s="1187"/>
      <c r="D46" s="107"/>
      <c r="E46" s="1192" t="s">
        <v>36</v>
      </c>
      <c r="F46" s="1192"/>
      <c r="G46" s="1192"/>
      <c r="H46" s="1193"/>
      <c r="I46" s="346" t="s">
        <v>497</v>
      </c>
      <c r="J46" s="347" t="s">
        <v>497</v>
      </c>
      <c r="K46" s="347" t="s">
        <v>497</v>
      </c>
      <c r="L46" s="347" t="s">
        <v>497</v>
      </c>
      <c r="M46" s="348" t="s">
        <v>497</v>
      </c>
    </row>
    <row r="47" spans="2:13" ht="27.75" customHeight="1" x14ac:dyDescent="0.15">
      <c r="B47" s="1186"/>
      <c r="C47" s="1187"/>
      <c r="D47" s="108"/>
      <c r="E47" s="1194" t="s">
        <v>37</v>
      </c>
      <c r="F47" s="1195"/>
      <c r="G47" s="1195"/>
      <c r="H47" s="1196"/>
      <c r="I47" s="346" t="s">
        <v>497</v>
      </c>
      <c r="J47" s="347" t="s">
        <v>497</v>
      </c>
      <c r="K47" s="347" t="s">
        <v>497</v>
      </c>
      <c r="L47" s="347" t="s">
        <v>497</v>
      </c>
      <c r="M47" s="348" t="s">
        <v>497</v>
      </c>
    </row>
    <row r="48" spans="2:13" ht="27.75" customHeight="1" x14ac:dyDescent="0.15">
      <c r="B48" s="1186"/>
      <c r="C48" s="1187"/>
      <c r="D48" s="106"/>
      <c r="E48" s="1192" t="s">
        <v>38</v>
      </c>
      <c r="F48" s="1192"/>
      <c r="G48" s="1192"/>
      <c r="H48" s="1193"/>
      <c r="I48" s="346" t="s">
        <v>497</v>
      </c>
      <c r="J48" s="347" t="s">
        <v>497</v>
      </c>
      <c r="K48" s="347" t="s">
        <v>497</v>
      </c>
      <c r="L48" s="347" t="s">
        <v>497</v>
      </c>
      <c r="M48" s="348" t="s">
        <v>497</v>
      </c>
    </row>
    <row r="49" spans="2:13" ht="27.75" customHeight="1" x14ac:dyDescent="0.15">
      <c r="B49" s="1188"/>
      <c r="C49" s="1189"/>
      <c r="D49" s="106"/>
      <c r="E49" s="1192" t="s">
        <v>39</v>
      </c>
      <c r="F49" s="1192"/>
      <c r="G49" s="1192"/>
      <c r="H49" s="1193"/>
      <c r="I49" s="346" t="s">
        <v>497</v>
      </c>
      <c r="J49" s="347" t="s">
        <v>497</v>
      </c>
      <c r="K49" s="347" t="s">
        <v>497</v>
      </c>
      <c r="L49" s="347" t="s">
        <v>497</v>
      </c>
      <c r="M49" s="348" t="s">
        <v>497</v>
      </c>
    </row>
    <row r="50" spans="2:13" ht="27.75" customHeight="1" x14ac:dyDescent="0.15">
      <c r="B50" s="1197" t="s">
        <v>40</v>
      </c>
      <c r="C50" s="1198"/>
      <c r="D50" s="109"/>
      <c r="E50" s="1192" t="s">
        <v>41</v>
      </c>
      <c r="F50" s="1192"/>
      <c r="G50" s="1192"/>
      <c r="H50" s="1193"/>
      <c r="I50" s="346">
        <v>4834</v>
      </c>
      <c r="J50" s="347">
        <v>5673</v>
      </c>
      <c r="K50" s="347">
        <v>6042</v>
      </c>
      <c r="L50" s="347">
        <v>6122</v>
      </c>
      <c r="M50" s="348">
        <v>6458</v>
      </c>
    </row>
    <row r="51" spans="2:13" ht="27.75" customHeight="1" x14ac:dyDescent="0.15">
      <c r="B51" s="1186"/>
      <c r="C51" s="1187"/>
      <c r="D51" s="106"/>
      <c r="E51" s="1192" t="s">
        <v>42</v>
      </c>
      <c r="F51" s="1192"/>
      <c r="G51" s="1192"/>
      <c r="H51" s="1193"/>
      <c r="I51" s="346">
        <v>156</v>
      </c>
      <c r="J51" s="347">
        <v>143</v>
      </c>
      <c r="K51" s="347">
        <v>115</v>
      </c>
      <c r="L51" s="347">
        <v>90</v>
      </c>
      <c r="M51" s="348">
        <v>73</v>
      </c>
    </row>
    <row r="52" spans="2:13" ht="27.75" customHeight="1" x14ac:dyDescent="0.15">
      <c r="B52" s="1188"/>
      <c r="C52" s="1189"/>
      <c r="D52" s="106"/>
      <c r="E52" s="1192" t="s">
        <v>43</v>
      </c>
      <c r="F52" s="1192"/>
      <c r="G52" s="1192"/>
      <c r="H52" s="1193"/>
      <c r="I52" s="346">
        <v>17681</v>
      </c>
      <c r="J52" s="347">
        <v>16979</v>
      </c>
      <c r="K52" s="347">
        <v>15944</v>
      </c>
      <c r="L52" s="347">
        <v>14883</v>
      </c>
      <c r="M52" s="348">
        <v>13593</v>
      </c>
    </row>
    <row r="53" spans="2:13" ht="27.75" customHeight="1" thickBot="1" x14ac:dyDescent="0.2">
      <c r="B53" s="1199" t="s">
        <v>19</v>
      </c>
      <c r="C53" s="1200"/>
      <c r="D53" s="110"/>
      <c r="E53" s="1201" t="s">
        <v>44</v>
      </c>
      <c r="F53" s="1201"/>
      <c r="G53" s="1201"/>
      <c r="H53" s="1202"/>
      <c r="I53" s="349">
        <v>4124</v>
      </c>
      <c r="J53" s="350">
        <v>3160</v>
      </c>
      <c r="K53" s="350">
        <v>2630</v>
      </c>
      <c r="L53" s="350">
        <v>2277</v>
      </c>
      <c r="M53" s="351">
        <v>1719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37T41dns+EcKhiS90dE1ACp28j9pFvB2Y1rzBJJY/LJP+eq+WG0CPXsJ/cXf0gd2Q9yHsooqPiZ0DT2ERJrjdg==" saltValue="N7S7vGFvypKO+8i6WDgp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25" zoomScaleNormal="2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538</v>
      </c>
      <c r="G54" s="119" t="s">
        <v>539</v>
      </c>
      <c r="H54" s="120" t="s">
        <v>540</v>
      </c>
    </row>
    <row r="55" spans="2:8" ht="52.5" customHeight="1" x14ac:dyDescent="0.15">
      <c r="B55" s="121"/>
      <c r="C55" s="1211" t="s">
        <v>46</v>
      </c>
      <c r="D55" s="1211"/>
      <c r="E55" s="1212"/>
      <c r="F55" s="352">
        <v>1754</v>
      </c>
      <c r="G55" s="352">
        <v>1504</v>
      </c>
      <c r="H55" s="353">
        <v>1655</v>
      </c>
    </row>
    <row r="56" spans="2:8" ht="52.5" customHeight="1" x14ac:dyDescent="0.15">
      <c r="B56" s="122"/>
      <c r="C56" s="1213" t="s">
        <v>47</v>
      </c>
      <c r="D56" s="1213"/>
      <c r="E56" s="1214"/>
      <c r="F56" s="354">
        <v>1364</v>
      </c>
      <c r="G56" s="354">
        <v>1564</v>
      </c>
      <c r="H56" s="355">
        <v>1715</v>
      </c>
    </row>
    <row r="57" spans="2:8" ht="53.25" customHeight="1" x14ac:dyDescent="0.15">
      <c r="B57" s="122"/>
      <c r="C57" s="1215" t="s">
        <v>48</v>
      </c>
      <c r="D57" s="1215"/>
      <c r="E57" s="1216"/>
      <c r="F57" s="356">
        <v>4897</v>
      </c>
      <c r="G57" s="356">
        <v>4892</v>
      </c>
      <c r="H57" s="357">
        <v>4927</v>
      </c>
    </row>
    <row r="58" spans="2:8" ht="45.75" customHeight="1" x14ac:dyDescent="0.15">
      <c r="B58" s="123"/>
      <c r="C58" s="1203" t="s">
        <v>574</v>
      </c>
      <c r="D58" s="1204"/>
      <c r="E58" s="1205"/>
      <c r="F58" s="358">
        <v>2460</v>
      </c>
      <c r="G58" s="358">
        <v>2325</v>
      </c>
      <c r="H58" s="359">
        <v>2325</v>
      </c>
    </row>
    <row r="59" spans="2:8" ht="45.75" customHeight="1" x14ac:dyDescent="0.15">
      <c r="B59" s="123"/>
      <c r="C59" s="1203" t="s">
        <v>575</v>
      </c>
      <c r="D59" s="1204"/>
      <c r="E59" s="1205"/>
      <c r="F59" s="358">
        <v>1052</v>
      </c>
      <c r="G59" s="358">
        <v>1052</v>
      </c>
      <c r="H59" s="359">
        <v>1053</v>
      </c>
    </row>
    <row r="60" spans="2:8" ht="45.75" customHeight="1" x14ac:dyDescent="0.15">
      <c r="B60" s="123"/>
      <c r="C60" s="1203" t="s">
        <v>576</v>
      </c>
      <c r="D60" s="1204"/>
      <c r="E60" s="1205"/>
      <c r="F60" s="358">
        <v>583</v>
      </c>
      <c r="G60" s="358">
        <v>690</v>
      </c>
      <c r="H60" s="359">
        <v>713</v>
      </c>
    </row>
    <row r="61" spans="2:8" ht="45.75" customHeight="1" x14ac:dyDescent="0.15">
      <c r="B61" s="123"/>
      <c r="C61" s="1203" t="s">
        <v>577</v>
      </c>
      <c r="D61" s="1204"/>
      <c r="E61" s="1205"/>
      <c r="F61" s="358">
        <v>406</v>
      </c>
      <c r="G61" s="358">
        <v>406</v>
      </c>
      <c r="H61" s="359">
        <v>406</v>
      </c>
    </row>
    <row r="62" spans="2:8" ht="45.75" customHeight="1" thickBot="1" x14ac:dyDescent="0.2">
      <c r="B62" s="124"/>
      <c r="C62" s="1206" t="s">
        <v>578</v>
      </c>
      <c r="D62" s="1207"/>
      <c r="E62" s="1208"/>
      <c r="F62" s="360">
        <v>135</v>
      </c>
      <c r="G62" s="360">
        <v>146</v>
      </c>
      <c r="H62" s="361">
        <v>157</v>
      </c>
    </row>
    <row r="63" spans="2:8" ht="52.5" customHeight="1" thickBot="1" x14ac:dyDescent="0.2">
      <c r="B63" s="125"/>
      <c r="C63" s="1209" t="s">
        <v>49</v>
      </c>
      <c r="D63" s="1209"/>
      <c r="E63" s="1210"/>
      <c r="F63" s="362">
        <v>8015</v>
      </c>
      <c r="G63" s="362">
        <v>7960</v>
      </c>
      <c r="H63" s="363">
        <v>8296</v>
      </c>
    </row>
    <row r="64" spans="2:8" x14ac:dyDescent="0.15"/>
  </sheetData>
  <sheetProtection algorithmName="SHA-512" hashValue="KU0cmeRJroeHw176YBeRF9hz34CNQQ30MPiUYpQKcFqnuyLCdMbrmhfRmgTjiMsmd5SjVmfBnQj331Wr7MVnvA==" saltValue="rrQk6FXXmE6QcIjGOzyl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535</v>
      </c>
      <c r="G2" s="139"/>
      <c r="H2" s="140"/>
    </row>
    <row r="3" spans="1:8" x14ac:dyDescent="0.15">
      <c r="A3" s="136" t="s">
        <v>528</v>
      </c>
      <c r="B3" s="141"/>
      <c r="C3" s="142"/>
      <c r="D3" s="143">
        <v>128983</v>
      </c>
      <c r="E3" s="144"/>
      <c r="F3" s="145">
        <v>52068</v>
      </c>
      <c r="G3" s="146"/>
      <c r="H3" s="147"/>
    </row>
    <row r="4" spans="1:8" x14ac:dyDescent="0.15">
      <c r="A4" s="148"/>
      <c r="B4" s="149"/>
      <c r="C4" s="150"/>
      <c r="D4" s="151">
        <v>78262</v>
      </c>
      <c r="E4" s="152"/>
      <c r="F4" s="153">
        <v>26936</v>
      </c>
      <c r="G4" s="154"/>
      <c r="H4" s="155"/>
    </row>
    <row r="5" spans="1:8" x14ac:dyDescent="0.15">
      <c r="A5" s="136" t="s">
        <v>530</v>
      </c>
      <c r="B5" s="141"/>
      <c r="C5" s="142"/>
      <c r="D5" s="143">
        <v>37998</v>
      </c>
      <c r="E5" s="144"/>
      <c r="F5" s="145">
        <v>47161</v>
      </c>
      <c r="G5" s="146"/>
      <c r="H5" s="147"/>
    </row>
    <row r="6" spans="1:8" x14ac:dyDescent="0.15">
      <c r="A6" s="148"/>
      <c r="B6" s="149"/>
      <c r="C6" s="150"/>
      <c r="D6" s="151">
        <v>31307</v>
      </c>
      <c r="E6" s="152"/>
      <c r="F6" s="153">
        <v>24595</v>
      </c>
      <c r="G6" s="154"/>
      <c r="H6" s="155"/>
    </row>
    <row r="7" spans="1:8" x14ac:dyDescent="0.15">
      <c r="A7" s="136" t="s">
        <v>531</v>
      </c>
      <c r="B7" s="141"/>
      <c r="C7" s="142"/>
      <c r="D7" s="143">
        <v>29598</v>
      </c>
      <c r="E7" s="144"/>
      <c r="F7" s="145">
        <v>43423</v>
      </c>
      <c r="G7" s="146"/>
      <c r="H7" s="147"/>
    </row>
    <row r="8" spans="1:8" x14ac:dyDescent="0.15">
      <c r="A8" s="148"/>
      <c r="B8" s="149"/>
      <c r="C8" s="150"/>
      <c r="D8" s="151">
        <v>24620</v>
      </c>
      <c r="E8" s="152"/>
      <c r="F8" s="153">
        <v>22207</v>
      </c>
      <c r="G8" s="154"/>
      <c r="H8" s="155"/>
    </row>
    <row r="9" spans="1:8" x14ac:dyDescent="0.15">
      <c r="A9" s="136" t="s">
        <v>532</v>
      </c>
      <c r="B9" s="141"/>
      <c r="C9" s="142"/>
      <c r="D9" s="143">
        <v>43990</v>
      </c>
      <c r="E9" s="144"/>
      <c r="F9" s="145">
        <v>45265</v>
      </c>
      <c r="G9" s="146"/>
      <c r="H9" s="147"/>
    </row>
    <row r="10" spans="1:8" x14ac:dyDescent="0.15">
      <c r="A10" s="148"/>
      <c r="B10" s="149"/>
      <c r="C10" s="150"/>
      <c r="D10" s="151">
        <v>39319</v>
      </c>
      <c r="E10" s="152"/>
      <c r="F10" s="153">
        <v>22600</v>
      </c>
      <c r="G10" s="154"/>
      <c r="H10" s="155"/>
    </row>
    <row r="11" spans="1:8" x14ac:dyDescent="0.15">
      <c r="A11" s="136" t="s">
        <v>533</v>
      </c>
      <c r="B11" s="141"/>
      <c r="C11" s="142"/>
      <c r="D11" s="143">
        <v>33947</v>
      </c>
      <c r="E11" s="144"/>
      <c r="F11" s="145">
        <v>54621</v>
      </c>
      <c r="G11" s="146"/>
      <c r="H11" s="147"/>
    </row>
    <row r="12" spans="1:8" x14ac:dyDescent="0.15">
      <c r="A12" s="148"/>
      <c r="B12" s="149"/>
      <c r="C12" s="156"/>
      <c r="D12" s="151">
        <v>32975</v>
      </c>
      <c r="E12" s="152"/>
      <c r="F12" s="153">
        <v>30892</v>
      </c>
      <c r="G12" s="154"/>
      <c r="H12" s="155"/>
    </row>
    <row r="13" spans="1:8" x14ac:dyDescent="0.15">
      <c r="A13" s="136"/>
      <c r="B13" s="141"/>
      <c r="C13" s="157"/>
      <c r="D13" s="158">
        <v>54903</v>
      </c>
      <c r="E13" s="159"/>
      <c r="F13" s="160">
        <v>48508</v>
      </c>
      <c r="G13" s="161"/>
      <c r="H13" s="147"/>
    </row>
    <row r="14" spans="1:8" x14ac:dyDescent="0.15">
      <c r="A14" s="148"/>
      <c r="B14" s="149"/>
      <c r="C14" s="150"/>
      <c r="D14" s="151">
        <v>41297</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10.47</v>
      </c>
      <c r="C19" s="162">
        <f>ROUND(VALUE(SUBSTITUTE(実質収支比率等に係る経年分析!G$48,"▲","-")),2)</f>
        <v>17.71</v>
      </c>
      <c r="D19" s="162">
        <f>ROUND(VALUE(SUBSTITUTE(実質収支比率等に係る経年分析!H$48,"▲","-")),2)</f>
        <v>17.059999999999999</v>
      </c>
      <c r="E19" s="162">
        <f>ROUND(VALUE(SUBSTITUTE(実質収支比率等に係る経年分析!I$48,"▲","-")),2)</f>
        <v>10.64</v>
      </c>
      <c r="F19" s="162">
        <f>ROUND(VALUE(SUBSTITUTE(実質収支比率等に係る経年分析!J$48,"▲","-")),2)</f>
        <v>9.8800000000000008</v>
      </c>
    </row>
    <row r="20" spans="1:11" x14ac:dyDescent="0.15">
      <c r="A20" s="162" t="s">
        <v>53</v>
      </c>
      <c r="B20" s="162">
        <f>ROUND(VALUE(SUBSTITUTE(実質収支比率等に係る経年分析!F$47,"▲","-")),2)</f>
        <v>15.67</v>
      </c>
      <c r="C20" s="162">
        <f>ROUND(VALUE(SUBSTITUTE(実質収支比率等に係る経年分析!G$47,"▲","-")),2)</f>
        <v>20.62</v>
      </c>
      <c r="D20" s="162">
        <f>ROUND(VALUE(SUBSTITUTE(実質収支比率等に係る経年分析!H$47,"▲","-")),2)</f>
        <v>20.78</v>
      </c>
      <c r="E20" s="162">
        <f>ROUND(VALUE(SUBSTITUTE(実質収支比率等に係る経年分析!I$47,"▲","-")),2)</f>
        <v>17.48</v>
      </c>
      <c r="F20" s="162">
        <f>ROUND(VALUE(SUBSTITUTE(実質収支比率等に係る経年分析!J$47,"▲","-")),2)</f>
        <v>18.37</v>
      </c>
    </row>
    <row r="21" spans="1:11" x14ac:dyDescent="0.15">
      <c r="A21" s="162" t="s">
        <v>54</v>
      </c>
      <c r="B21" s="162">
        <f>IF(ISNUMBER(VALUE(SUBSTITUTE(実質収支比率等に係る経年分析!F$49,"▲","-"))),ROUND(VALUE(SUBSTITUTE(実質収支比率等に係る経年分析!F$49,"▲","-")),2),NA())</f>
        <v>-3.95</v>
      </c>
      <c r="C21" s="162">
        <f>IF(ISNUMBER(VALUE(SUBSTITUTE(実質収支比率等に係る経年分析!G$49,"▲","-"))),ROUND(VALUE(SUBSTITUTE(実質収支比率等に係る経年分析!G$49,"▲","-")),2),NA())</f>
        <v>13.82</v>
      </c>
      <c r="D21" s="162">
        <f>IF(ISNUMBER(VALUE(SUBSTITUTE(実質収支比率等に係る経年分析!H$49,"▲","-"))),ROUND(VALUE(SUBSTITUTE(実質収支比率等に係る経年分析!H$49,"▲","-")),2),NA())</f>
        <v>-1.22</v>
      </c>
      <c r="E21" s="162">
        <f>IF(ISNUMBER(VALUE(SUBSTITUTE(実質収支比率等に係る経年分析!I$49,"▲","-"))),ROUND(VALUE(SUBSTITUTE(実質収支比率等に係る経年分析!I$49,"▲","-")),2),NA())</f>
        <v>-8.98</v>
      </c>
      <c r="F21" s="162">
        <f>IF(ISNUMBER(VALUE(SUBSTITUTE(実質収支比率等に係る経年分析!J$49,"▲","-"))),ROUND(VALUE(SUBSTITUTE(実質収支比率等に係る経年分析!J$49,"▲","-")),2),NA())</f>
        <v>1.38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1.22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1.43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2.21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0.59</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河口湖治水事業特別会計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0.28000000000000003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0.28000000000000003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0.31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0.31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0.31</v>
      </c>
    </row>
    <row r="30" spans="1:11" x14ac:dyDescent="0.15">
      <c r="A30" s="163" t="str">
        <f>IF(連結実質赤字比率に係る赤字・黒字の構成分析!C$40="",NA(),連結実質赤字比率に係る赤字・黒字の構成分析!C$40)</f>
        <v>上九一色簡易水道事業会計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1.1599999999999999</v>
      </c>
    </row>
    <row r="32" spans="1:11" x14ac:dyDescent="0.15">
      <c r="A32" s="163" t="str">
        <f>IF(連結実質赤字比率に係る赤字・黒字の構成分析!C$38="",NA(),連結実質赤字比率に係る赤字・黒字の構成分析!C$38)</f>
        <v>河口湖簡易水道事業会計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1.21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1.0900000000000001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1.68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15">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0.92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9.6999999999999993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16.98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9.15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1457</v>
      </c>
      <c r="E42" s="164"/>
      <c r="F42" s="164"/>
      <c r="G42" s="164">
        <f>'実質公債費比率（分子）の構造'!L$52</f>
        <v>1502</v>
      </c>
      <c r="H42" s="164"/>
      <c r="I42" s="164"/>
      <c r="J42" s="164">
        <f>'実質公債費比率（分子）の構造'!M$52</f>
        <v>1529</v>
      </c>
      <c r="K42" s="164"/>
      <c r="L42" s="164"/>
      <c r="M42" s="164">
        <f>'実質公債費比率（分子）の構造'!N$52</f>
        <v>1515</v>
      </c>
      <c r="N42" s="164"/>
      <c r="O42" s="164"/>
      <c r="P42" s="164">
        <f>'実質公債費比率（分子）の構造'!O$52</f>
        <v>1527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60</v>
      </c>
      <c r="C44" s="164"/>
      <c r="D44" s="164"/>
      <c r="E44" s="164">
        <f>'実質公債費比率（分子）の構造'!L$50</f>
        <v>50</v>
      </c>
      <c r="F44" s="164"/>
      <c r="G44" s="164"/>
      <c r="H44" s="164">
        <f>'実質公債費比率（分子）の構造'!M$50</f>
        <v>50</v>
      </c>
      <c r="I44" s="164"/>
      <c r="J44" s="164"/>
      <c r="K44" s="164">
        <f>'実質公債費比率（分子）の構造'!N$50</f>
        <v>50</v>
      </c>
      <c r="L44" s="164"/>
      <c r="M44" s="164"/>
      <c r="N44" s="164">
        <f>'実質公債費比率（分子）の構造'!O$50</f>
        <v>14</v>
      </c>
      <c r="O44" s="164"/>
      <c r="P44" s="164"/>
    </row>
    <row r="45" spans="1:16" x14ac:dyDescent="0.15">
      <c r="A45" s="164" t="s">
        <v>63</v>
      </c>
      <c r="B45" s="164">
        <f>'実質公債費比率（分子）の構造'!K$49</f>
        <v>85</v>
      </c>
      <c r="C45" s="164"/>
      <c r="D45" s="164"/>
      <c r="E45" s="164">
        <f>'実質公債費比率（分子）の構造'!L$49</f>
        <v>95</v>
      </c>
      <c r="F45" s="164"/>
      <c r="G45" s="164"/>
      <c r="H45" s="164">
        <f>'実質公債費比率（分子）の構造'!M$49</f>
        <v>95</v>
      </c>
      <c r="I45" s="164"/>
      <c r="J45" s="164"/>
      <c r="K45" s="164">
        <f>'実質公債費比率（分子）の構造'!N$49</f>
        <v>79</v>
      </c>
      <c r="L45" s="164"/>
      <c r="M45" s="164"/>
      <c r="N45" s="164">
        <f>'実質公債費比率（分子）の構造'!O$49</f>
        <v>94</v>
      </c>
      <c r="O45" s="164"/>
      <c r="P45" s="164"/>
    </row>
    <row r="46" spans="1:16" x14ac:dyDescent="0.15">
      <c r="A46" s="164" t="s">
        <v>64</v>
      </c>
      <c r="B46" s="164">
        <f>'実質公債費比率（分子）の構造'!K$48</f>
        <v>388</v>
      </c>
      <c r="C46" s="164"/>
      <c r="D46" s="164"/>
      <c r="E46" s="164">
        <f>'実質公債費比率（分子）の構造'!L$48</f>
        <v>352</v>
      </c>
      <c r="F46" s="164"/>
      <c r="G46" s="164"/>
      <c r="H46" s="164">
        <f>'実質公債費比率（分子）の構造'!M$48</f>
        <v>424</v>
      </c>
      <c r="I46" s="164"/>
      <c r="J46" s="164"/>
      <c r="K46" s="164">
        <f>'実質公債費比率（分子）の構造'!N$48</f>
        <v>396</v>
      </c>
      <c r="L46" s="164"/>
      <c r="M46" s="164"/>
      <c r="N46" s="164">
        <f>'実質公債費比率（分子）の構造'!O$48</f>
        <v>321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1620</v>
      </c>
      <c r="C49" s="164"/>
      <c r="D49" s="164"/>
      <c r="E49" s="164">
        <f>'実質公債費比率（分子）の構造'!L$45</f>
        <v>1707</v>
      </c>
      <c r="F49" s="164"/>
      <c r="G49" s="164"/>
      <c r="H49" s="164">
        <f>'実質公債費比率（分子）の構造'!M$45</f>
        <v>1779</v>
      </c>
      <c r="I49" s="164"/>
      <c r="J49" s="164"/>
      <c r="K49" s="164">
        <f>'実質公債費比率（分子）の構造'!N$45</f>
        <v>1751</v>
      </c>
      <c r="L49" s="164"/>
      <c r="M49" s="164"/>
      <c r="N49" s="164">
        <f>'実質公債費比率（分子）の構造'!O$45</f>
        <v>1839</v>
      </c>
      <c r="O49" s="164"/>
      <c r="P49" s="164"/>
    </row>
    <row r="50" spans="1:16" x14ac:dyDescent="0.15">
      <c r="A50" s="164" t="s">
        <v>67</v>
      </c>
      <c r="B50" s="164" t="e">
        <f>NA()</f>
        <v>#N/A</v>
      </c>
      <c r="C50" s="164">
        <f>IF(ISNUMBER('実質公債費比率（分子）の構造'!K$53),'実質公債費比率（分子）の構造'!K$53,NA())</f>
        <v>696</v>
      </c>
      <c r="D50" s="164" t="e">
        <f>NA()</f>
        <v>#N/A</v>
      </c>
      <c r="E50" s="164" t="e">
        <f>NA()</f>
        <v>#N/A</v>
      </c>
      <c r="F50" s="164">
        <f>IF(ISNUMBER('実質公債費比率（分子）の構造'!L$53),'実質公債費比率（分子）の構造'!L$53,NA())</f>
        <v>702</v>
      </c>
      <c r="G50" s="164" t="e">
        <f>NA()</f>
        <v>#N/A</v>
      </c>
      <c r="H50" s="164" t="e">
        <f>NA()</f>
        <v>#N/A</v>
      </c>
      <c r="I50" s="164">
        <f>IF(ISNUMBER('実質公債費比率（分子）の構造'!M$53),'実質公債費比率（分子）の構造'!M$53,NA())</f>
        <v>819</v>
      </c>
      <c r="J50" s="164" t="e">
        <f>NA()</f>
        <v>#N/A</v>
      </c>
      <c r="K50" s="164" t="e">
        <f>NA()</f>
        <v>#N/A</v>
      </c>
      <c r="L50" s="164">
        <f>IF(ISNUMBER('実質公債費比率（分子）の構造'!N$53),'実質公債費比率（分子）の構造'!N$53,NA())</f>
        <v>761</v>
      </c>
      <c r="M50" s="164" t="e">
        <f>NA()</f>
        <v>#N/A</v>
      </c>
      <c r="N50" s="164" t="e">
        <f>NA()</f>
        <v>#N/A</v>
      </c>
      <c r="O50" s="164">
        <f>IF(ISNUMBER('実質公債費比率（分子）の構造'!O$53),'実質公債費比率（分子）の構造'!O$53,NA())</f>
        <v>741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17681</v>
      </c>
      <c r="E56" s="163"/>
      <c r="F56" s="163"/>
      <c r="G56" s="163">
        <f>'将来負担比率（分子）の構造'!J$52</f>
        <v>16979</v>
      </c>
      <c r="H56" s="163"/>
      <c r="I56" s="163"/>
      <c r="J56" s="163">
        <f>'将来負担比率（分子）の構造'!K$52</f>
        <v>15944</v>
      </c>
      <c r="K56" s="163"/>
      <c r="L56" s="163"/>
      <c r="M56" s="163">
        <f>'将来負担比率（分子）の構造'!L$52</f>
        <v>14883</v>
      </c>
      <c r="N56" s="163"/>
      <c r="O56" s="163"/>
      <c r="P56" s="163">
        <f>'将来負担比率（分子）の構造'!M$52</f>
        <v>13593</v>
      </c>
    </row>
    <row r="57" spans="1:16" x14ac:dyDescent="0.15">
      <c r="A57" s="163" t="s">
        <v>42</v>
      </c>
      <c r="B57" s="163"/>
      <c r="C57" s="163"/>
      <c r="D57" s="163">
        <f>'将来負担比率（分子）の構造'!I$51</f>
        <v>156</v>
      </c>
      <c r="E57" s="163"/>
      <c r="F57" s="163"/>
      <c r="G57" s="163">
        <f>'将来負担比率（分子）の構造'!J$51</f>
        <v>143</v>
      </c>
      <c r="H57" s="163"/>
      <c r="I57" s="163"/>
      <c r="J57" s="163">
        <f>'将来負担比率（分子）の構造'!K$51</f>
        <v>115</v>
      </c>
      <c r="K57" s="163"/>
      <c r="L57" s="163"/>
      <c r="M57" s="163">
        <f>'将来負担比率（分子）の構造'!L$51</f>
        <v>90</v>
      </c>
      <c r="N57" s="163"/>
      <c r="O57" s="163"/>
      <c r="P57" s="163">
        <f>'将来負担比率（分子）の構造'!M$51</f>
        <v>73</v>
      </c>
    </row>
    <row r="58" spans="1:16" x14ac:dyDescent="0.15">
      <c r="A58" s="163" t="s">
        <v>41</v>
      </c>
      <c r="B58" s="163"/>
      <c r="C58" s="163"/>
      <c r="D58" s="163">
        <f>'将来負担比率（分子）の構造'!I$50</f>
        <v>4834</v>
      </c>
      <c r="E58" s="163"/>
      <c r="F58" s="163"/>
      <c r="G58" s="163">
        <f>'将来負担比率（分子）の構造'!J$50</f>
        <v>5673</v>
      </c>
      <c r="H58" s="163"/>
      <c r="I58" s="163"/>
      <c r="J58" s="163">
        <f>'将来負担比率（分子）の構造'!K$50</f>
        <v>6042</v>
      </c>
      <c r="K58" s="163"/>
      <c r="L58" s="163"/>
      <c r="M58" s="163">
        <f>'将来負担比率（分子）の構造'!L$50</f>
        <v>6122</v>
      </c>
      <c r="N58" s="163"/>
      <c r="O58" s="163"/>
      <c r="P58" s="163">
        <f>'将来負担比率（分子）の構造'!M$50</f>
        <v>6458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1422</v>
      </c>
      <c r="C62" s="163"/>
      <c r="D62" s="163"/>
      <c r="E62" s="163">
        <f>'将来負担比率（分子）の構造'!J$45</f>
        <v>1436</v>
      </c>
      <c r="F62" s="163"/>
      <c r="G62" s="163"/>
      <c r="H62" s="163">
        <f>'将来負担比率（分子）の構造'!K$45</f>
        <v>1423</v>
      </c>
      <c r="I62" s="163"/>
      <c r="J62" s="163"/>
      <c r="K62" s="163">
        <f>'将来負担比率（分子）の構造'!L$45</f>
        <v>1408</v>
      </c>
      <c r="L62" s="163"/>
      <c r="M62" s="163"/>
      <c r="N62" s="163">
        <f>'将来負担比率（分子）の構造'!M$45</f>
        <v>1394</v>
      </c>
      <c r="O62" s="163"/>
      <c r="P62" s="163"/>
    </row>
    <row r="63" spans="1:16" x14ac:dyDescent="0.15">
      <c r="A63" s="163" t="s">
        <v>34</v>
      </c>
      <c r="B63" s="163">
        <f>'将来負担比率（分子）の構造'!I$44</f>
        <v>749</v>
      </c>
      <c r="C63" s="163"/>
      <c r="D63" s="163"/>
      <c r="E63" s="163">
        <f>'将来負担比率（分子）の構造'!J$44</f>
        <v>833</v>
      </c>
      <c r="F63" s="163"/>
      <c r="G63" s="163"/>
      <c r="H63" s="163">
        <f>'将来負担比率（分子）の構造'!K$44</f>
        <v>958</v>
      </c>
      <c r="I63" s="163"/>
      <c r="J63" s="163"/>
      <c r="K63" s="163">
        <f>'将来負担比率（分子）の構造'!L$44</f>
        <v>936</v>
      </c>
      <c r="L63" s="163"/>
      <c r="M63" s="163"/>
      <c r="N63" s="163">
        <f>'将来負担比率（分子）の構造'!M$44</f>
        <v>960</v>
      </c>
      <c r="O63" s="163"/>
      <c r="P63" s="163"/>
    </row>
    <row r="64" spans="1:16" x14ac:dyDescent="0.15">
      <c r="A64" s="163" t="s">
        <v>33</v>
      </c>
      <c r="B64" s="163">
        <f>'将来負担比率（分子）の構造'!I$43</f>
        <v>4773</v>
      </c>
      <c r="C64" s="163"/>
      <c r="D64" s="163"/>
      <c r="E64" s="163">
        <f>'将来負担比率（分子）の構造'!J$43</f>
        <v>4634</v>
      </c>
      <c r="F64" s="163"/>
      <c r="G64" s="163"/>
      <c r="H64" s="163">
        <f>'将来負担比率（分子）の構造'!K$43</f>
        <v>4707</v>
      </c>
      <c r="I64" s="163"/>
      <c r="J64" s="163"/>
      <c r="K64" s="163">
        <f>'将来負担比率（分子）の構造'!L$43</f>
        <v>4527</v>
      </c>
      <c r="L64" s="163"/>
      <c r="M64" s="163"/>
      <c r="N64" s="163">
        <f>'将来負担比率（分子）の構造'!M$43</f>
        <v>4327</v>
      </c>
      <c r="O64" s="163"/>
      <c r="P64" s="163"/>
    </row>
    <row r="65" spans="1:16" x14ac:dyDescent="0.15">
      <c r="A65" s="163" t="s">
        <v>32</v>
      </c>
      <c r="B65" s="163">
        <f>'将来負担比率（分子）の構造'!I$42</f>
        <v>235</v>
      </c>
      <c r="C65" s="163"/>
      <c r="D65" s="163"/>
      <c r="E65" s="163">
        <f>'将来負担比率（分子）の構造'!J$42</f>
        <v>185</v>
      </c>
      <c r="F65" s="163"/>
      <c r="G65" s="163"/>
      <c r="H65" s="163">
        <f>'将来負担比率（分子）の構造'!K$42</f>
        <v>135</v>
      </c>
      <c r="I65" s="163"/>
      <c r="J65" s="163"/>
      <c r="K65" s="163">
        <f>'将来負担比率（分子）の構造'!L$42</f>
        <v>85</v>
      </c>
      <c r="L65" s="163"/>
      <c r="M65" s="163"/>
      <c r="N65" s="163">
        <f>'将来負担比率（分子）の構造'!M$42</f>
        <v>70</v>
      </c>
      <c r="O65" s="163"/>
      <c r="P65" s="163"/>
    </row>
    <row r="66" spans="1:16" x14ac:dyDescent="0.15">
      <c r="A66" s="163" t="s">
        <v>31</v>
      </c>
      <c r="B66" s="163">
        <f>'将来負担比率（分子）の構造'!I$41</f>
        <v>19616</v>
      </c>
      <c r="C66" s="163"/>
      <c r="D66" s="163"/>
      <c r="E66" s="163">
        <f>'将来負担比率（分子）の構造'!J$41</f>
        <v>18866</v>
      </c>
      <c r="F66" s="163"/>
      <c r="G66" s="163"/>
      <c r="H66" s="163">
        <f>'将来負担比率（分子）の構造'!K$41</f>
        <v>17508</v>
      </c>
      <c r="I66" s="163"/>
      <c r="J66" s="163"/>
      <c r="K66" s="163">
        <f>'将来負担比率（分子）の構造'!L$41</f>
        <v>16417</v>
      </c>
      <c r="L66" s="163"/>
      <c r="M66" s="163"/>
      <c r="N66" s="163">
        <f>'将来負担比率（分子）の構造'!M$41</f>
        <v>15092</v>
      </c>
      <c r="O66" s="163"/>
      <c r="P66" s="163"/>
    </row>
    <row r="67" spans="1:16" x14ac:dyDescent="0.15">
      <c r="A67" s="163" t="s">
        <v>71</v>
      </c>
      <c r="B67" s="163" t="e">
        <f>NA()</f>
        <v>#N/A</v>
      </c>
      <c r="C67" s="163">
        <f>IF(ISNUMBER('将来負担比率（分子）の構造'!I$53), IF('将来負担比率（分子）の構造'!I$53 &lt; 0, 0, '将来負担比率（分子）の構造'!I$53), NA())</f>
        <v>4124</v>
      </c>
      <c r="D67" s="163" t="e">
        <f>NA()</f>
        <v>#N/A</v>
      </c>
      <c r="E67" s="163" t="e">
        <f>NA()</f>
        <v>#N/A</v>
      </c>
      <c r="F67" s="163">
        <f>IF(ISNUMBER('将来負担比率（分子）の構造'!J$53), IF('将来負担比率（分子）の構造'!J$53 &lt; 0, 0, '将来負担比率（分子）の構造'!J$53), NA())</f>
        <v>3160</v>
      </c>
      <c r="G67" s="163" t="e">
        <f>NA()</f>
        <v>#N/A</v>
      </c>
      <c r="H67" s="163" t="e">
        <f>NA()</f>
        <v>#N/A</v>
      </c>
      <c r="I67" s="163">
        <f>IF(ISNUMBER('将来負担比率（分子）の構造'!K$53), IF('将来負担比率（分子）の構造'!K$53 &lt; 0, 0, '将来負担比率（分子）の構造'!K$53), NA())</f>
        <v>2630</v>
      </c>
      <c r="J67" s="163" t="e">
        <f>NA()</f>
        <v>#N/A</v>
      </c>
      <c r="K67" s="163" t="e">
        <f>NA()</f>
        <v>#N/A</v>
      </c>
      <c r="L67" s="163">
        <f>IF(ISNUMBER('将来負担比率（分子）の構造'!L$53), IF('将来負担比率（分子）の構造'!L$53 &lt; 0, 0, '将来負担比率（分子）の構造'!L$53), NA())</f>
        <v>2277</v>
      </c>
      <c r="M67" s="163" t="e">
        <f>NA()</f>
        <v>#N/A</v>
      </c>
      <c r="N67" s="163" t="e">
        <f>NA()</f>
        <v>#N/A</v>
      </c>
      <c r="O67" s="163">
        <f>IF(ISNUMBER('将来負担比率（分子）の構造'!M$53), IF('将来負担比率（分子）の構造'!M$53 &lt; 0, 0, '将来負担比率（分子）の構造'!M$53), NA())</f>
        <v>1719</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1754</v>
      </c>
      <c r="C72" s="167">
        <f>基金残高に係る経年分析!G55</f>
        <v>1504</v>
      </c>
      <c r="D72" s="167">
        <f>基金残高に係る経年分析!H55</f>
        <v>1655</v>
      </c>
    </row>
    <row r="73" spans="1:16" x14ac:dyDescent="0.15">
      <c r="A73" s="166" t="s">
        <v>74</v>
      </c>
      <c r="B73" s="167">
        <f>基金残高に係る経年分析!F56</f>
        <v>1364</v>
      </c>
      <c r="C73" s="167">
        <f>基金残高に係る経年分析!G56</f>
        <v>1564</v>
      </c>
      <c r="D73" s="167">
        <f>基金残高に係る経年分析!H56</f>
        <v>1715</v>
      </c>
    </row>
    <row r="74" spans="1:16" x14ac:dyDescent="0.15">
      <c r="A74" s="166" t="s">
        <v>75</v>
      </c>
      <c r="B74" s="167">
        <f>基金残高に係る経年分析!F57</f>
        <v>4897</v>
      </c>
      <c r="C74" s="167">
        <f>基金残高に係る経年分析!G57</f>
        <v>4892</v>
      </c>
      <c r="D74" s="167">
        <f>基金残高に係る経年分析!H57</f>
        <v>4927</v>
      </c>
    </row>
  </sheetData>
  <sheetProtection algorithmName="SHA-512" hashValue="WKYxld+OA5dSToUDrDb1L3tWGpAYbaaVEBgKD1leXGhP5VeBh0wtc9CsrDEiWX9Ld1zen2FPb8nd1KffblTGUQ==" saltValue="2fFv+qB8VAxzztGCGMxO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4971021</v>
      </c>
      <c r="S5" s="613"/>
      <c r="T5" s="613"/>
      <c r="U5" s="613"/>
      <c r="V5" s="613"/>
      <c r="W5" s="613"/>
      <c r="X5" s="613"/>
      <c r="Y5" s="614"/>
      <c r="Z5" s="615">
        <v>30.5</v>
      </c>
      <c r="AA5" s="615"/>
      <c r="AB5" s="615"/>
      <c r="AC5" s="615"/>
      <c r="AD5" s="616">
        <v>4961644</v>
      </c>
      <c r="AE5" s="616"/>
      <c r="AF5" s="616"/>
      <c r="AG5" s="616"/>
      <c r="AH5" s="616"/>
      <c r="AI5" s="616"/>
      <c r="AJ5" s="616"/>
      <c r="AK5" s="616"/>
      <c r="AL5" s="617">
        <v>52.7</v>
      </c>
      <c r="AM5" s="618"/>
      <c r="AN5" s="618"/>
      <c r="AO5" s="619"/>
      <c r="AP5" s="609" t="s">
        <v>216</v>
      </c>
      <c r="AQ5" s="610"/>
      <c r="AR5" s="610"/>
      <c r="AS5" s="610"/>
      <c r="AT5" s="610"/>
      <c r="AU5" s="610"/>
      <c r="AV5" s="610"/>
      <c r="AW5" s="610"/>
      <c r="AX5" s="610"/>
      <c r="AY5" s="610"/>
      <c r="AZ5" s="610"/>
      <c r="BA5" s="610"/>
      <c r="BB5" s="610"/>
      <c r="BC5" s="610"/>
      <c r="BD5" s="610"/>
      <c r="BE5" s="610"/>
      <c r="BF5" s="611"/>
      <c r="BG5" s="623">
        <v>4827222</v>
      </c>
      <c r="BH5" s="624"/>
      <c r="BI5" s="624"/>
      <c r="BJ5" s="624"/>
      <c r="BK5" s="624"/>
      <c r="BL5" s="624"/>
      <c r="BM5" s="624"/>
      <c r="BN5" s="625"/>
      <c r="BO5" s="626">
        <v>97.1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111571</v>
      </c>
      <c r="S6" s="624"/>
      <c r="T6" s="624"/>
      <c r="U6" s="624"/>
      <c r="V6" s="624"/>
      <c r="W6" s="624"/>
      <c r="X6" s="624"/>
      <c r="Y6" s="625"/>
      <c r="Z6" s="626">
        <v>0.7</v>
      </c>
      <c r="AA6" s="626"/>
      <c r="AB6" s="626"/>
      <c r="AC6" s="626"/>
      <c r="AD6" s="627">
        <v>111571</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4827222</v>
      </c>
      <c r="BH6" s="624"/>
      <c r="BI6" s="624"/>
      <c r="BJ6" s="624"/>
      <c r="BK6" s="624"/>
      <c r="BL6" s="624"/>
      <c r="BM6" s="624"/>
      <c r="BN6" s="625"/>
      <c r="BO6" s="626">
        <v>97.1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98997</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98986</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1806</v>
      </c>
      <c r="S7" s="624"/>
      <c r="T7" s="624"/>
      <c r="U7" s="624"/>
      <c r="V7" s="624"/>
      <c r="W7" s="624"/>
      <c r="X7" s="624"/>
      <c r="Y7" s="625"/>
      <c r="Z7" s="626">
        <v>0</v>
      </c>
      <c r="AA7" s="626"/>
      <c r="AB7" s="626"/>
      <c r="AC7" s="626"/>
      <c r="AD7" s="627">
        <v>1806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1963990</v>
      </c>
      <c r="BH7" s="624"/>
      <c r="BI7" s="624"/>
      <c r="BJ7" s="624"/>
      <c r="BK7" s="624"/>
      <c r="BL7" s="624"/>
      <c r="BM7" s="624"/>
      <c r="BN7" s="625"/>
      <c r="BO7" s="626">
        <v>39.5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2436066</v>
      </c>
      <c r="CS7" s="624"/>
      <c r="CT7" s="624"/>
      <c r="CU7" s="624"/>
      <c r="CV7" s="624"/>
      <c r="CW7" s="624"/>
      <c r="CX7" s="624"/>
      <c r="CY7" s="625"/>
      <c r="CZ7" s="626">
        <v>15.9</v>
      </c>
      <c r="DA7" s="626"/>
      <c r="DB7" s="626"/>
      <c r="DC7" s="626"/>
      <c r="DD7" s="632">
        <v>60521</v>
      </c>
      <c r="DE7" s="624"/>
      <c r="DF7" s="624"/>
      <c r="DG7" s="624"/>
      <c r="DH7" s="624"/>
      <c r="DI7" s="624"/>
      <c r="DJ7" s="624"/>
      <c r="DK7" s="624"/>
      <c r="DL7" s="624"/>
      <c r="DM7" s="624"/>
      <c r="DN7" s="624"/>
      <c r="DO7" s="624"/>
      <c r="DP7" s="625"/>
      <c r="DQ7" s="632">
        <v>1353495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32583</v>
      </c>
      <c r="S8" s="624"/>
      <c r="T8" s="624"/>
      <c r="U8" s="624"/>
      <c r="V8" s="624"/>
      <c r="W8" s="624"/>
      <c r="X8" s="624"/>
      <c r="Y8" s="625"/>
      <c r="Z8" s="626">
        <v>0.2</v>
      </c>
      <c r="AA8" s="626"/>
      <c r="AB8" s="626"/>
      <c r="AC8" s="626"/>
      <c r="AD8" s="627">
        <v>32583</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49171</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4347520</v>
      </c>
      <c r="CS8" s="624"/>
      <c r="CT8" s="624"/>
      <c r="CU8" s="624"/>
      <c r="CV8" s="624"/>
      <c r="CW8" s="624"/>
      <c r="CX8" s="624"/>
      <c r="CY8" s="625"/>
      <c r="CZ8" s="626">
        <v>28.4</v>
      </c>
      <c r="DA8" s="626"/>
      <c r="DB8" s="626"/>
      <c r="DC8" s="626"/>
      <c r="DD8" s="632">
        <v>40099</v>
      </c>
      <c r="DE8" s="624"/>
      <c r="DF8" s="624"/>
      <c r="DG8" s="624"/>
      <c r="DH8" s="624"/>
      <c r="DI8" s="624"/>
      <c r="DJ8" s="624"/>
      <c r="DK8" s="624"/>
      <c r="DL8" s="624"/>
      <c r="DM8" s="624"/>
      <c r="DN8" s="624"/>
      <c r="DO8" s="624"/>
      <c r="DP8" s="625"/>
      <c r="DQ8" s="632">
        <v>2664570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45077</v>
      </c>
      <c r="S9" s="624"/>
      <c r="T9" s="624"/>
      <c r="U9" s="624"/>
      <c r="V9" s="624"/>
      <c r="W9" s="624"/>
      <c r="X9" s="624"/>
      <c r="Y9" s="625"/>
      <c r="Z9" s="626">
        <v>0.3</v>
      </c>
      <c r="AA9" s="626"/>
      <c r="AB9" s="626"/>
      <c r="AC9" s="626"/>
      <c r="AD9" s="627">
        <v>45077</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1609098</v>
      </c>
      <c r="BH9" s="624"/>
      <c r="BI9" s="624"/>
      <c r="BJ9" s="624"/>
      <c r="BK9" s="624"/>
      <c r="BL9" s="624"/>
      <c r="BM9" s="624"/>
      <c r="BN9" s="625"/>
      <c r="BO9" s="626">
        <v>32.4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1717792</v>
      </c>
      <c r="CS9" s="624"/>
      <c r="CT9" s="624"/>
      <c r="CU9" s="624"/>
      <c r="CV9" s="624"/>
      <c r="CW9" s="624"/>
      <c r="CX9" s="624"/>
      <c r="CY9" s="625"/>
      <c r="CZ9" s="626">
        <v>11.2</v>
      </c>
      <c r="DA9" s="626"/>
      <c r="DB9" s="626"/>
      <c r="DC9" s="626"/>
      <c r="DD9" s="632">
        <v>156577</v>
      </c>
      <c r="DE9" s="624"/>
      <c r="DF9" s="624"/>
      <c r="DG9" s="624"/>
      <c r="DH9" s="624"/>
      <c r="DI9" s="624"/>
      <c r="DJ9" s="624"/>
      <c r="DK9" s="624"/>
      <c r="DL9" s="624"/>
      <c r="DM9" s="624"/>
      <c r="DN9" s="624"/>
      <c r="DO9" s="624"/>
      <c r="DP9" s="625"/>
      <c r="DQ9" s="632">
        <v>1270627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116758</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739346</v>
      </c>
      <c r="S11" s="624"/>
      <c r="T11" s="624"/>
      <c r="U11" s="624"/>
      <c r="V11" s="624"/>
      <c r="W11" s="624"/>
      <c r="X11" s="624"/>
      <c r="Y11" s="625"/>
      <c r="Z11" s="628">
        <v>4.5</v>
      </c>
      <c r="AA11" s="629"/>
      <c r="AB11" s="629"/>
      <c r="AC11" s="635"/>
      <c r="AD11" s="632">
        <v>739346</v>
      </c>
      <c r="AE11" s="624"/>
      <c r="AF11" s="624"/>
      <c r="AG11" s="624"/>
      <c r="AH11" s="624"/>
      <c r="AI11" s="624"/>
      <c r="AJ11" s="624"/>
      <c r="AK11" s="625"/>
      <c r="AL11" s="628">
        <v>7.9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188963</v>
      </c>
      <c r="BH11" s="624"/>
      <c r="BI11" s="624"/>
      <c r="BJ11" s="624"/>
      <c r="BK11" s="624"/>
      <c r="BL11" s="624"/>
      <c r="BM11" s="624"/>
      <c r="BN11" s="625"/>
      <c r="BO11" s="626">
        <v>3.8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160235</v>
      </c>
      <c r="CS11" s="624"/>
      <c r="CT11" s="624"/>
      <c r="CU11" s="624"/>
      <c r="CV11" s="624"/>
      <c r="CW11" s="624"/>
      <c r="CX11" s="624"/>
      <c r="CY11" s="625"/>
      <c r="CZ11" s="626">
        <v>1</v>
      </c>
      <c r="DA11" s="626"/>
      <c r="DB11" s="626"/>
      <c r="DC11" s="626"/>
      <c r="DD11" s="632">
        <v>19910</v>
      </c>
      <c r="DE11" s="624"/>
      <c r="DF11" s="624"/>
      <c r="DG11" s="624"/>
      <c r="DH11" s="624"/>
      <c r="DI11" s="624"/>
      <c r="DJ11" s="624"/>
      <c r="DK11" s="624"/>
      <c r="DL11" s="624"/>
      <c r="DM11" s="624"/>
      <c r="DN11" s="624"/>
      <c r="DO11" s="624"/>
      <c r="DP11" s="625"/>
      <c r="DQ11" s="632">
        <v>125807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55560</v>
      </c>
      <c r="S12" s="624"/>
      <c r="T12" s="624"/>
      <c r="U12" s="624"/>
      <c r="V12" s="624"/>
      <c r="W12" s="624"/>
      <c r="X12" s="624"/>
      <c r="Y12" s="625"/>
      <c r="Z12" s="626">
        <v>0.3</v>
      </c>
      <c r="AA12" s="626"/>
      <c r="AB12" s="626"/>
      <c r="AC12" s="626"/>
      <c r="AD12" s="627">
        <v>55560</v>
      </c>
      <c r="AE12" s="627"/>
      <c r="AF12" s="627"/>
      <c r="AG12" s="627"/>
      <c r="AH12" s="627"/>
      <c r="AI12" s="627"/>
      <c r="AJ12" s="627"/>
      <c r="AK12" s="627"/>
      <c r="AL12" s="628">
        <v>0.6</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2492156</v>
      </c>
      <c r="BH12" s="624"/>
      <c r="BI12" s="624"/>
      <c r="BJ12" s="624"/>
      <c r="BK12" s="624"/>
      <c r="BL12" s="624"/>
      <c r="BM12" s="624"/>
      <c r="BN12" s="625"/>
      <c r="BO12" s="626">
        <v>50.1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1225702</v>
      </c>
      <c r="CS12" s="624"/>
      <c r="CT12" s="624"/>
      <c r="CU12" s="624"/>
      <c r="CV12" s="624"/>
      <c r="CW12" s="624"/>
      <c r="CX12" s="624"/>
      <c r="CY12" s="625"/>
      <c r="CZ12" s="626">
        <v>8</v>
      </c>
      <c r="DA12" s="626"/>
      <c r="DB12" s="626"/>
      <c r="DC12" s="626"/>
      <c r="DD12" s="632">
        <v>7782</v>
      </c>
      <c r="DE12" s="624"/>
      <c r="DF12" s="624"/>
      <c r="DG12" s="624"/>
      <c r="DH12" s="624"/>
      <c r="DI12" s="624"/>
      <c r="DJ12" s="624"/>
      <c r="DK12" s="624"/>
      <c r="DL12" s="624"/>
      <c r="DM12" s="624"/>
      <c r="DN12" s="624"/>
      <c r="DO12" s="624"/>
      <c r="DP12" s="625"/>
      <c r="DQ12" s="632">
        <v>400675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2475756</v>
      </c>
      <c r="BH13" s="624"/>
      <c r="BI13" s="624"/>
      <c r="BJ13" s="624"/>
      <c r="BK13" s="624"/>
      <c r="BL13" s="624"/>
      <c r="BM13" s="624"/>
      <c r="BN13" s="625"/>
      <c r="BO13" s="626">
        <v>49.8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1209640</v>
      </c>
      <c r="CS13" s="624"/>
      <c r="CT13" s="624"/>
      <c r="CU13" s="624"/>
      <c r="CV13" s="624"/>
      <c r="CW13" s="624"/>
      <c r="CX13" s="624"/>
      <c r="CY13" s="625"/>
      <c r="CZ13" s="626">
        <v>7.9</v>
      </c>
      <c r="DA13" s="626"/>
      <c r="DB13" s="626"/>
      <c r="DC13" s="626"/>
      <c r="DD13" s="632">
        <v>503824</v>
      </c>
      <c r="DE13" s="624"/>
      <c r="DF13" s="624"/>
      <c r="DG13" s="624"/>
      <c r="DH13" s="624"/>
      <c r="DI13" s="624"/>
      <c r="DJ13" s="624"/>
      <c r="DK13" s="624"/>
      <c r="DL13" s="624"/>
      <c r="DM13" s="624"/>
      <c r="DN13" s="624"/>
      <c r="DO13" s="624"/>
      <c r="DP13" s="625"/>
      <c r="DQ13" s="632">
        <v>827524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111046</v>
      </c>
      <c r="BH14" s="624"/>
      <c r="BI14" s="624"/>
      <c r="BJ14" s="624"/>
      <c r="BK14" s="624"/>
      <c r="BL14" s="624"/>
      <c r="BM14" s="624"/>
      <c r="BN14" s="625"/>
      <c r="BO14" s="626">
        <v>2.2000000000000002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657991</v>
      </c>
      <c r="CS14" s="624"/>
      <c r="CT14" s="624"/>
      <c r="CU14" s="624"/>
      <c r="CV14" s="624"/>
      <c r="CW14" s="624"/>
      <c r="CX14" s="624"/>
      <c r="CY14" s="625"/>
      <c r="CZ14" s="626">
        <v>4.3</v>
      </c>
      <c r="DA14" s="626"/>
      <c r="DB14" s="626"/>
      <c r="DC14" s="626"/>
      <c r="DD14" s="632">
        <v>38216</v>
      </c>
      <c r="DE14" s="624"/>
      <c r="DF14" s="624"/>
      <c r="DG14" s="624"/>
      <c r="DH14" s="624"/>
      <c r="DI14" s="624"/>
      <c r="DJ14" s="624"/>
      <c r="DK14" s="624"/>
      <c r="DL14" s="624"/>
      <c r="DM14" s="624"/>
      <c r="DN14" s="624"/>
      <c r="DO14" s="624"/>
      <c r="DP14" s="625"/>
      <c r="DQ14" s="632">
        <v>619809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15119</v>
      </c>
      <c r="S15" s="624"/>
      <c r="T15" s="624"/>
      <c r="U15" s="624"/>
      <c r="V15" s="624"/>
      <c r="W15" s="624"/>
      <c r="X15" s="624"/>
      <c r="Y15" s="625"/>
      <c r="Z15" s="626">
        <v>0.1</v>
      </c>
      <c r="AA15" s="626"/>
      <c r="AB15" s="626"/>
      <c r="AC15" s="626"/>
      <c r="AD15" s="627">
        <v>15119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260030</v>
      </c>
      <c r="BH15" s="624"/>
      <c r="BI15" s="624"/>
      <c r="BJ15" s="624"/>
      <c r="BK15" s="624"/>
      <c r="BL15" s="624"/>
      <c r="BM15" s="624"/>
      <c r="BN15" s="625"/>
      <c r="BO15" s="626">
        <v>5.2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1630679</v>
      </c>
      <c r="CS15" s="624"/>
      <c r="CT15" s="624"/>
      <c r="CU15" s="624"/>
      <c r="CV15" s="624"/>
      <c r="CW15" s="624"/>
      <c r="CX15" s="624"/>
      <c r="CY15" s="625"/>
      <c r="CZ15" s="626">
        <v>10.6</v>
      </c>
      <c r="DA15" s="626"/>
      <c r="DB15" s="626"/>
      <c r="DC15" s="626"/>
      <c r="DD15" s="632">
        <v>93550</v>
      </c>
      <c r="DE15" s="624"/>
      <c r="DF15" s="624"/>
      <c r="DG15" s="624"/>
      <c r="DH15" s="624"/>
      <c r="DI15" s="624"/>
      <c r="DJ15" s="624"/>
      <c r="DK15" s="624"/>
      <c r="DL15" s="624"/>
      <c r="DM15" s="624"/>
      <c r="DN15" s="624"/>
      <c r="DO15" s="624"/>
      <c r="DP15" s="625"/>
      <c r="DQ15" s="632">
        <v>1404209</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83917</v>
      </c>
      <c r="S16" s="624"/>
      <c r="T16" s="624"/>
      <c r="U16" s="624"/>
      <c r="V16" s="624"/>
      <c r="W16" s="624"/>
      <c r="X16" s="624"/>
      <c r="Y16" s="625"/>
      <c r="Z16" s="626">
        <v>0.5</v>
      </c>
      <c r="AA16" s="626"/>
      <c r="AB16" s="626"/>
      <c r="AC16" s="626"/>
      <c r="AD16" s="627">
        <v>83917</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153002</v>
      </c>
      <c r="S17" s="624"/>
      <c r="T17" s="624"/>
      <c r="U17" s="624"/>
      <c r="V17" s="624"/>
      <c r="W17" s="624"/>
      <c r="X17" s="624"/>
      <c r="Y17" s="625"/>
      <c r="Z17" s="626">
        <v>0.9</v>
      </c>
      <c r="AA17" s="626"/>
      <c r="AB17" s="626"/>
      <c r="AC17" s="626"/>
      <c r="AD17" s="627">
        <v>153002</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1839205</v>
      </c>
      <c r="CS17" s="624"/>
      <c r="CT17" s="624"/>
      <c r="CU17" s="624"/>
      <c r="CV17" s="624"/>
      <c r="CW17" s="624"/>
      <c r="CX17" s="624"/>
      <c r="CY17" s="625"/>
      <c r="CZ17" s="626">
        <v>12</v>
      </c>
      <c r="DA17" s="626"/>
      <c r="DB17" s="626"/>
      <c r="DC17" s="626"/>
      <c r="DD17" s="632" t="s">
        <v>122</v>
      </c>
      <c r="DE17" s="624"/>
      <c r="DF17" s="624"/>
      <c r="DG17" s="624"/>
      <c r="DH17" s="624"/>
      <c r="DI17" s="624"/>
      <c r="DJ17" s="624"/>
      <c r="DK17" s="624"/>
      <c r="DL17" s="624"/>
      <c r="DM17" s="624"/>
      <c r="DN17" s="624"/>
      <c r="DO17" s="624"/>
      <c r="DP17" s="625"/>
      <c r="DQ17" s="632">
        <v>1827272</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28475</v>
      </c>
      <c r="S18" s="624"/>
      <c r="T18" s="624"/>
      <c r="U18" s="624"/>
      <c r="V18" s="624"/>
      <c r="W18" s="624"/>
      <c r="X18" s="624"/>
      <c r="Y18" s="625"/>
      <c r="Z18" s="626">
        <v>0.2</v>
      </c>
      <c r="AA18" s="626"/>
      <c r="AB18" s="626"/>
      <c r="AC18" s="626"/>
      <c r="AD18" s="627">
        <v>28475</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123606</v>
      </c>
      <c r="S19" s="624"/>
      <c r="T19" s="624"/>
      <c r="U19" s="624"/>
      <c r="V19" s="624"/>
      <c r="W19" s="624"/>
      <c r="X19" s="624"/>
      <c r="Y19" s="625"/>
      <c r="Z19" s="626">
        <v>0.8</v>
      </c>
      <c r="AA19" s="626"/>
      <c r="AB19" s="626"/>
      <c r="AC19" s="626"/>
      <c r="AD19" s="627">
        <v>123606</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143799</v>
      </c>
      <c r="BH19" s="624"/>
      <c r="BI19" s="624"/>
      <c r="BJ19" s="624"/>
      <c r="BK19" s="624"/>
      <c r="BL19" s="624"/>
      <c r="BM19" s="624"/>
      <c r="BN19" s="625"/>
      <c r="BO19" s="626">
        <v>2.9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921</v>
      </c>
      <c r="S20" s="624"/>
      <c r="T20" s="624"/>
      <c r="U20" s="624"/>
      <c r="V20" s="624"/>
      <c r="W20" s="624"/>
      <c r="X20" s="624"/>
      <c r="Y20" s="625"/>
      <c r="Z20" s="626">
        <v>0</v>
      </c>
      <c r="AA20" s="626"/>
      <c r="AB20" s="626"/>
      <c r="AC20" s="626"/>
      <c r="AD20" s="627">
        <v>921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134422</v>
      </c>
      <c r="BH20" s="624"/>
      <c r="BI20" s="624"/>
      <c r="BJ20" s="624"/>
      <c r="BK20" s="624"/>
      <c r="BL20" s="624"/>
      <c r="BM20" s="624"/>
      <c r="BN20" s="625"/>
      <c r="BO20" s="626">
        <v>2.7</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15323827</v>
      </c>
      <c r="CS20" s="624"/>
      <c r="CT20" s="624"/>
      <c r="CU20" s="624"/>
      <c r="CV20" s="624"/>
      <c r="CW20" s="624"/>
      <c r="CX20" s="624"/>
      <c r="CY20" s="625"/>
      <c r="CZ20" s="626">
        <v>100</v>
      </c>
      <c r="DA20" s="626"/>
      <c r="DB20" s="626"/>
      <c r="DC20" s="626"/>
      <c r="DD20" s="632">
        <v>920479</v>
      </c>
      <c r="DE20" s="624"/>
      <c r="DF20" s="624"/>
      <c r="DG20" s="624"/>
      <c r="DH20" s="624"/>
      <c r="DI20" s="624"/>
      <c r="DJ20" s="624"/>
      <c r="DK20" s="624"/>
      <c r="DL20" s="624"/>
      <c r="DM20" s="624"/>
      <c r="DN20" s="624"/>
      <c r="DO20" s="624"/>
      <c r="DP20" s="625"/>
      <c r="DQ20" s="632">
        <v>10592974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3582516</v>
      </c>
      <c r="S21" s="624"/>
      <c r="T21" s="624"/>
      <c r="U21" s="624"/>
      <c r="V21" s="624"/>
      <c r="W21" s="624"/>
      <c r="X21" s="624"/>
      <c r="Y21" s="625"/>
      <c r="Z21" s="626">
        <v>22</v>
      </c>
      <c r="AA21" s="626"/>
      <c r="AB21" s="626"/>
      <c r="AC21" s="626"/>
      <c r="AD21" s="627">
        <v>3101966</v>
      </c>
      <c r="AE21" s="627"/>
      <c r="AF21" s="627"/>
      <c r="AG21" s="627"/>
      <c r="AH21" s="627"/>
      <c r="AI21" s="627"/>
      <c r="AJ21" s="627"/>
      <c r="AK21" s="627"/>
      <c r="AL21" s="628">
        <v>33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134422</v>
      </c>
      <c r="BH21" s="624"/>
      <c r="BI21" s="624"/>
      <c r="BJ21" s="624"/>
      <c r="BK21" s="624"/>
      <c r="BL21" s="624"/>
      <c r="BM21" s="624"/>
      <c r="BN21" s="625"/>
      <c r="BO21" s="626">
        <v>2.7</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3101966</v>
      </c>
      <c r="S22" s="624"/>
      <c r="T22" s="624"/>
      <c r="U22" s="624"/>
      <c r="V22" s="624"/>
      <c r="W22" s="624"/>
      <c r="X22" s="624"/>
      <c r="Y22" s="625"/>
      <c r="Z22" s="626">
        <v>19</v>
      </c>
      <c r="AA22" s="626"/>
      <c r="AB22" s="626"/>
      <c r="AC22" s="626"/>
      <c r="AD22" s="627">
        <v>3101966</v>
      </c>
      <c r="AE22" s="627"/>
      <c r="AF22" s="627"/>
      <c r="AG22" s="627"/>
      <c r="AH22" s="627"/>
      <c r="AI22" s="627"/>
      <c r="AJ22" s="627"/>
      <c r="AK22" s="627"/>
      <c r="AL22" s="628">
        <v>33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480550</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6223048</v>
      </c>
      <c r="CS24" s="613"/>
      <c r="CT24" s="613"/>
      <c r="CU24" s="613"/>
      <c r="CV24" s="613"/>
      <c r="CW24" s="613"/>
      <c r="CX24" s="613"/>
      <c r="CY24" s="614"/>
      <c r="CZ24" s="617">
        <v>40.6</v>
      </c>
      <c r="DA24" s="618"/>
      <c r="DB24" s="618"/>
      <c r="DC24" s="634"/>
      <c r="DD24" s="657">
        <v>4874603</v>
      </c>
      <c r="DE24" s="613"/>
      <c r="DF24" s="613"/>
      <c r="DG24" s="613"/>
      <c r="DH24" s="613"/>
      <c r="DI24" s="613"/>
      <c r="DJ24" s="613"/>
      <c r="DK24" s="614"/>
      <c r="DL24" s="657">
        <v>4250506</v>
      </c>
      <c r="DM24" s="613"/>
      <c r="DN24" s="613"/>
      <c r="DO24" s="613"/>
      <c r="DP24" s="613"/>
      <c r="DQ24" s="613"/>
      <c r="DR24" s="613"/>
      <c r="DS24" s="613"/>
      <c r="DT24" s="613"/>
      <c r="DU24" s="613"/>
      <c r="DV24" s="614"/>
      <c r="DW24" s="617">
        <v>45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9791518</v>
      </c>
      <c r="S25" s="624"/>
      <c r="T25" s="624"/>
      <c r="U25" s="624"/>
      <c r="V25" s="624"/>
      <c r="W25" s="624"/>
      <c r="X25" s="624"/>
      <c r="Y25" s="625"/>
      <c r="Z25" s="626">
        <v>60</v>
      </c>
      <c r="AA25" s="626"/>
      <c r="AB25" s="626"/>
      <c r="AC25" s="626"/>
      <c r="AD25" s="627">
        <v>9301591</v>
      </c>
      <c r="AE25" s="627"/>
      <c r="AF25" s="627"/>
      <c r="AG25" s="627"/>
      <c r="AH25" s="627"/>
      <c r="AI25" s="627"/>
      <c r="AJ25" s="627"/>
      <c r="AK25" s="627"/>
      <c r="AL25" s="628">
        <v>98.9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v>9377</v>
      </c>
      <c r="BH25" s="624"/>
      <c r="BI25" s="624"/>
      <c r="BJ25" s="624"/>
      <c r="BK25" s="624"/>
      <c r="BL25" s="624"/>
      <c r="BM25" s="624"/>
      <c r="BN25" s="625"/>
      <c r="BO25" s="626">
        <v>0.2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2438900</v>
      </c>
      <c r="CS25" s="653"/>
      <c r="CT25" s="653"/>
      <c r="CU25" s="653"/>
      <c r="CV25" s="653"/>
      <c r="CW25" s="653"/>
      <c r="CX25" s="653"/>
      <c r="CY25" s="654"/>
      <c r="CZ25" s="628">
        <v>15.9</v>
      </c>
      <c r="DA25" s="655"/>
      <c r="DB25" s="655"/>
      <c r="DC25" s="658"/>
      <c r="DD25" s="632">
        <v>2210383</v>
      </c>
      <c r="DE25" s="653"/>
      <c r="DF25" s="653"/>
      <c r="DG25" s="653"/>
      <c r="DH25" s="653"/>
      <c r="DI25" s="653"/>
      <c r="DJ25" s="653"/>
      <c r="DK25" s="654"/>
      <c r="DL25" s="632">
        <v>1985645</v>
      </c>
      <c r="DM25" s="653"/>
      <c r="DN25" s="653"/>
      <c r="DO25" s="653"/>
      <c r="DP25" s="653"/>
      <c r="DQ25" s="653"/>
      <c r="DR25" s="653"/>
      <c r="DS25" s="653"/>
      <c r="DT25" s="653"/>
      <c r="DU25" s="653"/>
      <c r="DV25" s="654"/>
      <c r="DW25" s="628">
        <v>21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2097</v>
      </c>
      <c r="S26" s="624"/>
      <c r="T26" s="624"/>
      <c r="U26" s="624"/>
      <c r="V26" s="624"/>
      <c r="W26" s="624"/>
      <c r="X26" s="624"/>
      <c r="Y26" s="625"/>
      <c r="Z26" s="626">
        <v>0</v>
      </c>
      <c r="AA26" s="626"/>
      <c r="AB26" s="626"/>
      <c r="AC26" s="626"/>
      <c r="AD26" s="627">
        <v>2097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1102725</v>
      </c>
      <c r="CS26" s="624"/>
      <c r="CT26" s="624"/>
      <c r="CU26" s="624"/>
      <c r="CV26" s="624"/>
      <c r="CW26" s="624"/>
      <c r="CX26" s="624"/>
      <c r="CY26" s="625"/>
      <c r="CZ26" s="628">
        <v>7.2</v>
      </c>
      <c r="DA26" s="655"/>
      <c r="DB26" s="655"/>
      <c r="DC26" s="658"/>
      <c r="DD26" s="632">
        <v>953729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46923</v>
      </c>
      <c r="S27" s="624"/>
      <c r="T27" s="624"/>
      <c r="U27" s="624"/>
      <c r="V27" s="624"/>
      <c r="W27" s="624"/>
      <c r="X27" s="624"/>
      <c r="Y27" s="625"/>
      <c r="Z27" s="626">
        <v>0.3</v>
      </c>
      <c r="AA27" s="626"/>
      <c r="AB27" s="626"/>
      <c r="AC27" s="626"/>
      <c r="AD27" s="627">
        <v>6139</v>
      </c>
      <c r="AE27" s="627"/>
      <c r="AF27" s="627"/>
      <c r="AG27" s="627"/>
      <c r="AH27" s="627"/>
      <c r="AI27" s="627"/>
      <c r="AJ27" s="627"/>
      <c r="AK27" s="627"/>
      <c r="AL27" s="628">
        <v>0.1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4971021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1944943</v>
      </c>
      <c r="CS27" s="653"/>
      <c r="CT27" s="653"/>
      <c r="CU27" s="653"/>
      <c r="CV27" s="653"/>
      <c r="CW27" s="653"/>
      <c r="CX27" s="653"/>
      <c r="CY27" s="654"/>
      <c r="CZ27" s="628">
        <v>12.7</v>
      </c>
      <c r="DA27" s="655"/>
      <c r="DB27" s="655"/>
      <c r="DC27" s="658"/>
      <c r="DD27" s="632">
        <v>836948</v>
      </c>
      <c r="DE27" s="653"/>
      <c r="DF27" s="653"/>
      <c r="DG27" s="653"/>
      <c r="DH27" s="653"/>
      <c r="DI27" s="653"/>
      <c r="DJ27" s="653"/>
      <c r="DK27" s="654"/>
      <c r="DL27" s="632">
        <v>437589</v>
      </c>
      <c r="DM27" s="653"/>
      <c r="DN27" s="653"/>
      <c r="DO27" s="653"/>
      <c r="DP27" s="653"/>
      <c r="DQ27" s="653"/>
      <c r="DR27" s="653"/>
      <c r="DS27" s="653"/>
      <c r="DT27" s="653"/>
      <c r="DU27" s="653"/>
      <c r="DV27" s="654"/>
      <c r="DW27" s="628">
        <v>4.5999999999999996</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126549</v>
      </c>
      <c r="S28" s="624"/>
      <c r="T28" s="624"/>
      <c r="U28" s="624"/>
      <c r="V28" s="624"/>
      <c r="W28" s="624"/>
      <c r="X28" s="624"/>
      <c r="Y28" s="625"/>
      <c r="Z28" s="626">
        <v>0.8</v>
      </c>
      <c r="AA28" s="626"/>
      <c r="AB28" s="626"/>
      <c r="AC28" s="626"/>
      <c r="AD28" s="627">
        <v>58033</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1839205</v>
      </c>
      <c r="CS28" s="624"/>
      <c r="CT28" s="624"/>
      <c r="CU28" s="624"/>
      <c r="CV28" s="624"/>
      <c r="CW28" s="624"/>
      <c r="CX28" s="624"/>
      <c r="CY28" s="625"/>
      <c r="CZ28" s="628">
        <v>12</v>
      </c>
      <c r="DA28" s="655"/>
      <c r="DB28" s="655"/>
      <c r="DC28" s="658"/>
      <c r="DD28" s="632">
        <v>1827272</v>
      </c>
      <c r="DE28" s="624"/>
      <c r="DF28" s="624"/>
      <c r="DG28" s="624"/>
      <c r="DH28" s="624"/>
      <c r="DI28" s="624"/>
      <c r="DJ28" s="624"/>
      <c r="DK28" s="625"/>
      <c r="DL28" s="632">
        <v>1827272</v>
      </c>
      <c r="DM28" s="624"/>
      <c r="DN28" s="624"/>
      <c r="DO28" s="624"/>
      <c r="DP28" s="624"/>
      <c r="DQ28" s="624"/>
      <c r="DR28" s="624"/>
      <c r="DS28" s="624"/>
      <c r="DT28" s="624"/>
      <c r="DU28" s="624"/>
      <c r="DV28" s="625"/>
      <c r="DW28" s="628">
        <v>19.399999999999999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70813</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1839205</v>
      </c>
      <c r="CS29" s="653"/>
      <c r="CT29" s="653"/>
      <c r="CU29" s="653"/>
      <c r="CV29" s="653"/>
      <c r="CW29" s="653"/>
      <c r="CX29" s="653"/>
      <c r="CY29" s="654"/>
      <c r="CZ29" s="628">
        <v>12</v>
      </c>
      <c r="DA29" s="655"/>
      <c r="DB29" s="655"/>
      <c r="DC29" s="658"/>
      <c r="DD29" s="632">
        <v>1827272</v>
      </c>
      <c r="DE29" s="653"/>
      <c r="DF29" s="653"/>
      <c r="DG29" s="653"/>
      <c r="DH29" s="653"/>
      <c r="DI29" s="653"/>
      <c r="DJ29" s="653"/>
      <c r="DK29" s="654"/>
      <c r="DL29" s="632">
        <v>1827272</v>
      </c>
      <c r="DM29" s="653"/>
      <c r="DN29" s="653"/>
      <c r="DO29" s="653"/>
      <c r="DP29" s="653"/>
      <c r="DQ29" s="653"/>
      <c r="DR29" s="653"/>
      <c r="DS29" s="653"/>
      <c r="DT29" s="653"/>
      <c r="DU29" s="653"/>
      <c r="DV29" s="654"/>
      <c r="DW29" s="628">
        <v>19.399999999999999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1522869</v>
      </c>
      <c r="S30" s="624"/>
      <c r="T30" s="624"/>
      <c r="U30" s="624"/>
      <c r="V30" s="624"/>
      <c r="W30" s="624"/>
      <c r="X30" s="624"/>
      <c r="Y30" s="625"/>
      <c r="Z30" s="626">
        <v>9.3000000000000007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1786101</v>
      </c>
      <c r="CS30" s="624"/>
      <c r="CT30" s="624"/>
      <c r="CU30" s="624"/>
      <c r="CV30" s="624"/>
      <c r="CW30" s="624"/>
      <c r="CX30" s="624"/>
      <c r="CY30" s="625"/>
      <c r="CZ30" s="628">
        <v>11.7</v>
      </c>
      <c r="DA30" s="655"/>
      <c r="DB30" s="655"/>
      <c r="DC30" s="658"/>
      <c r="DD30" s="632">
        <v>1774168</v>
      </c>
      <c r="DE30" s="624"/>
      <c r="DF30" s="624"/>
      <c r="DG30" s="624"/>
      <c r="DH30" s="624"/>
      <c r="DI30" s="624"/>
      <c r="DJ30" s="624"/>
      <c r="DK30" s="625"/>
      <c r="DL30" s="632">
        <v>1774168</v>
      </c>
      <c r="DM30" s="624"/>
      <c r="DN30" s="624"/>
      <c r="DO30" s="624"/>
      <c r="DP30" s="624"/>
      <c r="DQ30" s="624"/>
      <c r="DR30" s="624"/>
      <c r="DS30" s="624"/>
      <c r="DT30" s="624"/>
      <c r="DU30" s="624"/>
      <c r="DV30" s="625"/>
      <c r="DW30" s="628">
        <v>18.8</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99.4</v>
      </c>
      <c r="BH31" s="667"/>
      <c r="BI31" s="667"/>
      <c r="BJ31" s="667"/>
      <c r="BK31" s="667"/>
      <c r="BL31" s="667"/>
      <c r="BM31" s="618">
        <v>97.6</v>
      </c>
      <c r="BN31" s="667"/>
      <c r="BO31" s="667"/>
      <c r="BP31" s="667"/>
      <c r="BQ31" s="668"/>
      <c r="BR31" s="670">
        <v>99.1</v>
      </c>
      <c r="BS31" s="667"/>
      <c r="BT31" s="667"/>
      <c r="BU31" s="667"/>
      <c r="BV31" s="667"/>
      <c r="BW31" s="667"/>
      <c r="BX31" s="618">
        <v>97.2</v>
      </c>
      <c r="BY31" s="667"/>
      <c r="BZ31" s="667"/>
      <c r="CA31" s="667"/>
      <c r="CB31" s="668"/>
      <c r="CD31" s="663"/>
      <c r="CE31" s="664"/>
      <c r="CF31" s="620" t="s">
        <v>300</v>
      </c>
      <c r="CG31" s="621"/>
      <c r="CH31" s="621"/>
      <c r="CI31" s="621"/>
      <c r="CJ31" s="621"/>
      <c r="CK31" s="621"/>
      <c r="CL31" s="621"/>
      <c r="CM31" s="621"/>
      <c r="CN31" s="621"/>
      <c r="CO31" s="621"/>
      <c r="CP31" s="621"/>
      <c r="CQ31" s="622"/>
      <c r="CR31" s="623">
        <v>53104</v>
      </c>
      <c r="CS31" s="653"/>
      <c r="CT31" s="653"/>
      <c r="CU31" s="653"/>
      <c r="CV31" s="653"/>
      <c r="CW31" s="653"/>
      <c r="CX31" s="653"/>
      <c r="CY31" s="654"/>
      <c r="CZ31" s="628">
        <v>0.3</v>
      </c>
      <c r="DA31" s="655"/>
      <c r="DB31" s="655"/>
      <c r="DC31" s="658"/>
      <c r="DD31" s="632">
        <v>53104</v>
      </c>
      <c r="DE31" s="653"/>
      <c r="DF31" s="653"/>
      <c r="DG31" s="653"/>
      <c r="DH31" s="653"/>
      <c r="DI31" s="653"/>
      <c r="DJ31" s="653"/>
      <c r="DK31" s="654"/>
      <c r="DL31" s="632">
        <v>53104</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698208</v>
      </c>
      <c r="S32" s="624"/>
      <c r="T32" s="624"/>
      <c r="U32" s="624"/>
      <c r="V32" s="624"/>
      <c r="W32" s="624"/>
      <c r="X32" s="624"/>
      <c r="Y32" s="625"/>
      <c r="Z32" s="626">
        <v>4.3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99.6</v>
      </c>
      <c r="BH32" s="653"/>
      <c r="BI32" s="653"/>
      <c r="BJ32" s="653"/>
      <c r="BK32" s="653"/>
      <c r="BL32" s="653"/>
      <c r="BM32" s="629">
        <v>97.9</v>
      </c>
      <c r="BN32" s="653"/>
      <c r="BO32" s="653"/>
      <c r="BP32" s="653"/>
      <c r="BQ32" s="669"/>
      <c r="BR32" s="680">
        <v>99.3</v>
      </c>
      <c r="BS32" s="653"/>
      <c r="BT32" s="653"/>
      <c r="BU32" s="653"/>
      <c r="BV32" s="653"/>
      <c r="BW32" s="653"/>
      <c r="BX32" s="629">
        <v>97.4</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74973</v>
      </c>
      <c r="S33" s="624"/>
      <c r="T33" s="624"/>
      <c r="U33" s="624"/>
      <c r="V33" s="624"/>
      <c r="W33" s="624"/>
      <c r="X33" s="624"/>
      <c r="Y33" s="625"/>
      <c r="Z33" s="626">
        <v>0.5</v>
      </c>
      <c r="AA33" s="626"/>
      <c r="AB33" s="626"/>
      <c r="AC33" s="626"/>
      <c r="AD33" s="627">
        <v>28775</v>
      </c>
      <c r="AE33" s="627"/>
      <c r="AF33" s="627"/>
      <c r="AG33" s="627"/>
      <c r="AH33" s="627"/>
      <c r="AI33" s="627"/>
      <c r="AJ33" s="627"/>
      <c r="AK33" s="627"/>
      <c r="AL33" s="628">
        <v>0.3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99.1</v>
      </c>
      <c r="BH33" s="682"/>
      <c r="BI33" s="682"/>
      <c r="BJ33" s="682"/>
      <c r="BK33" s="682"/>
      <c r="BL33" s="682"/>
      <c r="BM33" s="683">
        <v>97</v>
      </c>
      <c r="BN33" s="682"/>
      <c r="BO33" s="682"/>
      <c r="BP33" s="682"/>
      <c r="BQ33" s="684"/>
      <c r="BR33" s="681">
        <v>98.9</v>
      </c>
      <c r="BS33" s="682"/>
      <c r="BT33" s="682"/>
      <c r="BU33" s="682"/>
      <c r="BV33" s="682"/>
      <c r="BW33" s="682"/>
      <c r="BX33" s="683">
        <v>96.6</v>
      </c>
      <c r="BY33" s="682"/>
      <c r="BZ33" s="682"/>
      <c r="CA33" s="682"/>
      <c r="CB33" s="684"/>
      <c r="CD33" s="620" t="s">
        <v>307</v>
      </c>
      <c r="CE33" s="621"/>
      <c r="CF33" s="621"/>
      <c r="CG33" s="621"/>
      <c r="CH33" s="621"/>
      <c r="CI33" s="621"/>
      <c r="CJ33" s="621"/>
      <c r="CK33" s="621"/>
      <c r="CL33" s="621"/>
      <c r="CM33" s="621"/>
      <c r="CN33" s="621"/>
      <c r="CO33" s="621"/>
      <c r="CP33" s="621"/>
      <c r="CQ33" s="622"/>
      <c r="CR33" s="623">
        <v>8180300</v>
      </c>
      <c r="CS33" s="653"/>
      <c r="CT33" s="653"/>
      <c r="CU33" s="653"/>
      <c r="CV33" s="653"/>
      <c r="CW33" s="653"/>
      <c r="CX33" s="653"/>
      <c r="CY33" s="654"/>
      <c r="CZ33" s="628">
        <v>53.4</v>
      </c>
      <c r="DA33" s="655"/>
      <c r="DB33" s="655"/>
      <c r="DC33" s="658"/>
      <c r="DD33" s="632">
        <v>5322914</v>
      </c>
      <c r="DE33" s="653"/>
      <c r="DF33" s="653"/>
      <c r="DG33" s="653"/>
      <c r="DH33" s="653"/>
      <c r="DI33" s="653"/>
      <c r="DJ33" s="653"/>
      <c r="DK33" s="654"/>
      <c r="DL33" s="632">
        <v>3335761</v>
      </c>
      <c r="DM33" s="653"/>
      <c r="DN33" s="653"/>
      <c r="DO33" s="653"/>
      <c r="DP33" s="653"/>
      <c r="DQ33" s="653"/>
      <c r="DR33" s="653"/>
      <c r="DS33" s="653"/>
      <c r="DT33" s="653"/>
      <c r="DU33" s="653"/>
      <c r="DV33" s="654"/>
      <c r="DW33" s="628">
        <v>35.299999999999997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1062243</v>
      </c>
      <c r="S34" s="624"/>
      <c r="T34" s="624"/>
      <c r="U34" s="624"/>
      <c r="V34" s="624"/>
      <c r="W34" s="624"/>
      <c r="X34" s="624"/>
      <c r="Y34" s="625"/>
      <c r="Z34" s="626">
        <v>6.5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2901423</v>
      </c>
      <c r="CS34" s="624"/>
      <c r="CT34" s="624"/>
      <c r="CU34" s="624"/>
      <c r="CV34" s="624"/>
      <c r="CW34" s="624"/>
      <c r="CX34" s="624"/>
      <c r="CY34" s="625"/>
      <c r="CZ34" s="628">
        <v>18.899999999999999</v>
      </c>
      <c r="DA34" s="655"/>
      <c r="DB34" s="655"/>
      <c r="DC34" s="658"/>
      <c r="DD34" s="632">
        <v>1920015</v>
      </c>
      <c r="DE34" s="624"/>
      <c r="DF34" s="624"/>
      <c r="DG34" s="624"/>
      <c r="DH34" s="624"/>
      <c r="DI34" s="624"/>
      <c r="DJ34" s="624"/>
      <c r="DK34" s="625"/>
      <c r="DL34" s="632">
        <v>1417599</v>
      </c>
      <c r="DM34" s="624"/>
      <c r="DN34" s="624"/>
      <c r="DO34" s="624"/>
      <c r="DP34" s="624"/>
      <c r="DQ34" s="624"/>
      <c r="DR34" s="624"/>
      <c r="DS34" s="624"/>
      <c r="DT34" s="624"/>
      <c r="DU34" s="624"/>
      <c r="DV34" s="625"/>
      <c r="DW34" s="628">
        <v>15</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590196</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166827</v>
      </c>
      <c r="CS35" s="653"/>
      <c r="CT35" s="653"/>
      <c r="CU35" s="653"/>
      <c r="CV35" s="653"/>
      <c r="CW35" s="653"/>
      <c r="CX35" s="653"/>
      <c r="CY35" s="654"/>
      <c r="CZ35" s="628">
        <v>1.1000000000000001</v>
      </c>
      <c r="DA35" s="655"/>
      <c r="DB35" s="655"/>
      <c r="DC35" s="658"/>
      <c r="DD35" s="632">
        <v>132466</v>
      </c>
      <c r="DE35" s="653"/>
      <c r="DF35" s="653"/>
      <c r="DG35" s="653"/>
      <c r="DH35" s="653"/>
      <c r="DI35" s="653"/>
      <c r="DJ35" s="653"/>
      <c r="DK35" s="654"/>
      <c r="DL35" s="632">
        <v>132466</v>
      </c>
      <c r="DM35" s="653"/>
      <c r="DN35" s="653"/>
      <c r="DO35" s="653"/>
      <c r="DP35" s="653"/>
      <c r="DQ35" s="653"/>
      <c r="DR35" s="653"/>
      <c r="DS35" s="653"/>
      <c r="DT35" s="653"/>
      <c r="DU35" s="653"/>
      <c r="DV35" s="654"/>
      <c r="DW35" s="628">
        <v>1.4</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1728191</v>
      </c>
      <c r="S36" s="624"/>
      <c r="T36" s="624"/>
      <c r="U36" s="624"/>
      <c r="V36" s="624"/>
      <c r="W36" s="624"/>
      <c r="X36" s="624"/>
      <c r="Y36" s="625"/>
      <c r="Z36" s="626">
        <v>10.6</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1429675</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195118</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3467869</v>
      </c>
      <c r="CS36" s="624"/>
      <c r="CT36" s="624"/>
      <c r="CU36" s="624"/>
      <c r="CV36" s="624"/>
      <c r="CW36" s="624"/>
      <c r="CX36" s="624"/>
      <c r="CY36" s="625"/>
      <c r="CZ36" s="628">
        <v>22.6</v>
      </c>
      <c r="DA36" s="655"/>
      <c r="DB36" s="655"/>
      <c r="DC36" s="658"/>
      <c r="DD36" s="632">
        <v>2255811</v>
      </c>
      <c r="DE36" s="624"/>
      <c r="DF36" s="624"/>
      <c r="DG36" s="624"/>
      <c r="DH36" s="624"/>
      <c r="DI36" s="624"/>
      <c r="DJ36" s="624"/>
      <c r="DK36" s="625"/>
      <c r="DL36" s="632">
        <v>1143171</v>
      </c>
      <c r="DM36" s="624"/>
      <c r="DN36" s="624"/>
      <c r="DO36" s="624"/>
      <c r="DP36" s="624"/>
      <c r="DQ36" s="624"/>
      <c r="DR36" s="624"/>
      <c r="DS36" s="624"/>
      <c r="DT36" s="624"/>
      <c r="DU36" s="624"/>
      <c r="DV36" s="625"/>
      <c r="DW36" s="628">
        <v>12.1</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141336</v>
      </c>
      <c r="S37" s="624"/>
      <c r="T37" s="624"/>
      <c r="U37" s="624"/>
      <c r="V37" s="624"/>
      <c r="W37" s="624"/>
      <c r="X37" s="624"/>
      <c r="Y37" s="625"/>
      <c r="Z37" s="626">
        <v>0.9</v>
      </c>
      <c r="AA37" s="626"/>
      <c r="AB37" s="626"/>
      <c r="AC37" s="626"/>
      <c r="AD37" s="627">
        <v>12328</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436668</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188724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913444</v>
      </c>
      <c r="CS37" s="653"/>
      <c r="CT37" s="653"/>
      <c r="CU37" s="653"/>
      <c r="CV37" s="653"/>
      <c r="CW37" s="653"/>
      <c r="CX37" s="653"/>
      <c r="CY37" s="654"/>
      <c r="CZ37" s="628">
        <v>6</v>
      </c>
      <c r="DA37" s="655"/>
      <c r="DB37" s="655"/>
      <c r="DC37" s="658"/>
      <c r="DD37" s="632">
        <v>912088</v>
      </c>
      <c r="DE37" s="653"/>
      <c r="DF37" s="653"/>
      <c r="DG37" s="653"/>
      <c r="DH37" s="653"/>
      <c r="DI37" s="653"/>
      <c r="DJ37" s="653"/>
      <c r="DK37" s="654"/>
      <c r="DL37" s="632">
        <v>668230</v>
      </c>
      <c r="DM37" s="653"/>
      <c r="DN37" s="653"/>
      <c r="DO37" s="653"/>
      <c r="DP37" s="653"/>
      <c r="DQ37" s="653"/>
      <c r="DR37" s="653"/>
      <c r="DS37" s="653"/>
      <c r="DT37" s="653"/>
      <c r="DU37" s="653"/>
      <c r="DV37" s="654"/>
      <c r="DW37" s="628">
        <v>7.1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460600</v>
      </c>
      <c r="S38" s="624"/>
      <c r="T38" s="624"/>
      <c r="U38" s="624"/>
      <c r="V38" s="624"/>
      <c r="W38" s="624"/>
      <c r="X38" s="624"/>
      <c r="Y38" s="625"/>
      <c r="Z38" s="626">
        <v>2.8</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64120</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3381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908409</v>
      </c>
      <c r="CS38" s="624"/>
      <c r="CT38" s="624"/>
      <c r="CU38" s="624"/>
      <c r="CV38" s="624"/>
      <c r="CW38" s="624"/>
      <c r="CX38" s="624"/>
      <c r="CY38" s="625"/>
      <c r="CZ38" s="628">
        <v>5.9</v>
      </c>
      <c r="DA38" s="655"/>
      <c r="DB38" s="655"/>
      <c r="DC38" s="658"/>
      <c r="DD38" s="632">
        <v>713416</v>
      </c>
      <c r="DE38" s="624"/>
      <c r="DF38" s="624"/>
      <c r="DG38" s="624"/>
      <c r="DH38" s="624"/>
      <c r="DI38" s="624"/>
      <c r="DJ38" s="624"/>
      <c r="DK38" s="625"/>
      <c r="DL38" s="632">
        <v>642525</v>
      </c>
      <c r="DM38" s="624"/>
      <c r="DN38" s="624"/>
      <c r="DO38" s="624"/>
      <c r="DP38" s="624"/>
      <c r="DQ38" s="624"/>
      <c r="DR38" s="624"/>
      <c r="DS38" s="624"/>
      <c r="DT38" s="624"/>
      <c r="DU38" s="624"/>
      <c r="DV38" s="625"/>
      <c r="DW38" s="628">
        <v>6.8</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20478</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5109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735772</v>
      </c>
      <c r="CS39" s="653"/>
      <c r="CT39" s="653"/>
      <c r="CU39" s="653"/>
      <c r="CV39" s="653"/>
      <c r="CW39" s="653"/>
      <c r="CX39" s="653"/>
      <c r="CY39" s="654"/>
      <c r="CZ39" s="628">
        <v>4.8</v>
      </c>
      <c r="DA39" s="655"/>
      <c r="DB39" s="655"/>
      <c r="DC39" s="658"/>
      <c r="DD39" s="632">
        <v>301206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30000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134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16316516</v>
      </c>
      <c r="S41" s="699"/>
      <c r="T41" s="699"/>
      <c r="U41" s="699"/>
      <c r="V41" s="699"/>
      <c r="W41" s="699"/>
      <c r="X41" s="699"/>
      <c r="Y41" s="700"/>
      <c r="Z41" s="701">
        <v>100</v>
      </c>
      <c r="AA41" s="701"/>
      <c r="AB41" s="701"/>
      <c r="AC41" s="701"/>
      <c r="AD41" s="702">
        <v>9408963</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211138</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697271</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351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920479</v>
      </c>
      <c r="CS42" s="653"/>
      <c r="CT42" s="653"/>
      <c r="CU42" s="653"/>
      <c r="CV42" s="653"/>
      <c r="CW42" s="653"/>
      <c r="CX42" s="653"/>
      <c r="CY42" s="654"/>
      <c r="CZ42" s="628">
        <v>6</v>
      </c>
      <c r="DA42" s="655"/>
      <c r="DB42" s="655"/>
      <c r="DC42" s="658"/>
      <c r="DD42" s="632">
        <v>395457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21519</v>
      </c>
      <c r="CS43" s="653"/>
      <c r="CT43" s="653"/>
      <c r="CU43" s="653"/>
      <c r="CV43" s="653"/>
      <c r="CW43" s="653"/>
      <c r="CX43" s="653"/>
      <c r="CY43" s="654"/>
      <c r="CZ43" s="628">
        <v>0.1</v>
      </c>
      <c r="DA43" s="655"/>
      <c r="DB43" s="655"/>
      <c r="DC43" s="658"/>
      <c r="DD43" s="632">
        <v>21519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920479</v>
      </c>
      <c r="CS44" s="624"/>
      <c r="CT44" s="624"/>
      <c r="CU44" s="624"/>
      <c r="CV44" s="624"/>
      <c r="CW44" s="624"/>
      <c r="CX44" s="624"/>
      <c r="CY44" s="625"/>
      <c r="CZ44" s="628">
        <v>6</v>
      </c>
      <c r="DA44" s="629"/>
      <c r="DB44" s="629"/>
      <c r="DC44" s="635"/>
      <c r="DD44" s="632">
        <v>395457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25410</v>
      </c>
      <c r="CS45" s="653"/>
      <c r="CT45" s="653"/>
      <c r="CU45" s="653"/>
      <c r="CV45" s="653"/>
      <c r="CW45" s="653"/>
      <c r="CX45" s="653"/>
      <c r="CY45" s="654"/>
      <c r="CZ45" s="628">
        <v>0.2</v>
      </c>
      <c r="DA45" s="655"/>
      <c r="DB45" s="655"/>
      <c r="DC45" s="658"/>
      <c r="DD45" s="632">
        <v>6696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894115</v>
      </c>
      <c r="CS46" s="624"/>
      <c r="CT46" s="624"/>
      <c r="CU46" s="624"/>
      <c r="CV46" s="624"/>
      <c r="CW46" s="624"/>
      <c r="CX46" s="624"/>
      <c r="CY46" s="625"/>
      <c r="CZ46" s="628">
        <v>5.8</v>
      </c>
      <c r="DA46" s="629"/>
      <c r="DB46" s="629"/>
      <c r="DC46" s="635"/>
      <c r="DD46" s="632">
        <v>387807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15323827</v>
      </c>
      <c r="CS49" s="682"/>
      <c r="CT49" s="682"/>
      <c r="CU49" s="682"/>
      <c r="CV49" s="682"/>
      <c r="CW49" s="682"/>
      <c r="CX49" s="682"/>
      <c r="CY49" s="711"/>
      <c r="CZ49" s="703">
        <v>100</v>
      </c>
      <c r="DA49" s="712"/>
      <c r="DB49" s="712"/>
      <c r="DC49" s="713"/>
      <c r="DD49" s="714">
        <v>10592974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oNedbtNkr8uQVcnsJ8sRafuQgc5sO4tPRuHxZgyWmw7YpDQnRx76PdSGTgCfZt0dBFG/tLkDY2wkEKjRbMXRg==" saltValue="rwG+fAzuGis6xBEEJrRT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16047</v>
      </c>
      <c r="R7" s="753"/>
      <c r="S7" s="753"/>
      <c r="T7" s="753"/>
      <c r="U7" s="753"/>
      <c r="V7" s="753">
        <v>15131</v>
      </c>
      <c r="W7" s="753"/>
      <c r="X7" s="753"/>
      <c r="Y7" s="753"/>
      <c r="Z7" s="753"/>
      <c r="AA7" s="753">
        <v>916</v>
      </c>
      <c r="AB7" s="753"/>
      <c r="AC7" s="753"/>
      <c r="AD7" s="753"/>
      <c r="AE7" s="754"/>
      <c r="AF7" s="755">
        <v>824</v>
      </c>
      <c r="AG7" s="756"/>
      <c r="AH7" s="756"/>
      <c r="AI7" s="756"/>
      <c r="AJ7" s="757"/>
      <c r="AK7" s="758">
        <v>543</v>
      </c>
      <c r="AL7" s="759"/>
      <c r="AM7" s="759"/>
      <c r="AN7" s="759"/>
      <c r="AO7" s="759"/>
      <c r="AP7" s="759">
        <v>14919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573</v>
      </c>
      <c r="BT7" s="747"/>
      <c r="BU7" s="747"/>
      <c r="BV7" s="747"/>
      <c r="BW7" s="747"/>
      <c r="BX7" s="747"/>
      <c r="BY7" s="747"/>
      <c r="BZ7" s="747"/>
      <c r="CA7" s="747"/>
      <c r="CB7" s="747"/>
      <c r="CC7" s="747"/>
      <c r="CD7" s="747"/>
      <c r="CE7" s="747"/>
      <c r="CF7" s="747"/>
      <c r="CG7" s="762"/>
      <c r="CH7" s="743">
        <v>301</v>
      </c>
      <c r="CI7" s="744"/>
      <c r="CJ7" s="744"/>
      <c r="CK7" s="744"/>
      <c r="CL7" s="745"/>
      <c r="CM7" s="743">
        <v>531</v>
      </c>
      <c r="CN7" s="744"/>
      <c r="CO7" s="744"/>
      <c r="CP7" s="744"/>
      <c r="CQ7" s="745"/>
      <c r="CR7" s="743">
        <v>100</v>
      </c>
      <c r="CS7" s="744"/>
      <c r="CT7" s="744"/>
      <c r="CU7" s="744"/>
      <c r="CV7" s="745"/>
      <c r="CW7" s="743" t="s">
        <v>497</v>
      </c>
      <c r="CX7" s="744"/>
      <c r="CY7" s="744"/>
      <c r="CZ7" s="744"/>
      <c r="DA7" s="745"/>
      <c r="DB7" s="743" t="s">
        <v>497</v>
      </c>
      <c r="DC7" s="744"/>
      <c r="DD7" s="744"/>
      <c r="DE7" s="744"/>
      <c r="DF7" s="745"/>
      <c r="DG7" s="743" t="s">
        <v>497</v>
      </c>
      <c r="DH7" s="744"/>
      <c r="DI7" s="744"/>
      <c r="DJ7" s="744"/>
      <c r="DK7" s="745"/>
      <c r="DL7" s="743" t="s">
        <v>497</v>
      </c>
      <c r="DM7" s="744"/>
      <c r="DN7" s="744"/>
      <c r="DO7" s="744"/>
      <c r="DP7" s="745"/>
      <c r="DQ7" s="743" t="s">
        <v>497</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9</v>
      </c>
      <c r="R8" s="784"/>
      <c r="S8" s="784"/>
      <c r="T8" s="784"/>
      <c r="U8" s="784"/>
      <c r="V8" s="784">
        <v>8</v>
      </c>
      <c r="W8" s="784"/>
      <c r="X8" s="784"/>
      <c r="Y8" s="784"/>
      <c r="Z8" s="784"/>
      <c r="AA8" s="784">
        <v>1</v>
      </c>
      <c r="AB8" s="784"/>
      <c r="AC8" s="784"/>
      <c r="AD8" s="784"/>
      <c r="AE8" s="785"/>
      <c r="AF8" s="786">
        <v>1</v>
      </c>
      <c r="AG8" s="787"/>
      <c r="AH8" s="787"/>
      <c r="AI8" s="787"/>
      <c r="AJ8" s="788"/>
      <c r="AK8" s="769">
        <v>7</v>
      </c>
      <c r="AL8" s="770"/>
      <c r="AM8" s="770"/>
      <c r="AN8" s="770"/>
      <c r="AO8" s="770"/>
      <c r="AP8" s="770">
        <v>11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376</v>
      </c>
      <c r="C9" s="781"/>
      <c r="D9" s="781"/>
      <c r="E9" s="781"/>
      <c r="F9" s="781"/>
      <c r="G9" s="781"/>
      <c r="H9" s="781"/>
      <c r="I9" s="781"/>
      <c r="J9" s="781"/>
      <c r="K9" s="781"/>
      <c r="L9" s="781"/>
      <c r="M9" s="781"/>
      <c r="N9" s="781"/>
      <c r="O9" s="781"/>
      <c r="P9" s="782"/>
      <c r="Q9" s="783">
        <v>140</v>
      </c>
      <c r="R9" s="784"/>
      <c r="S9" s="784"/>
      <c r="T9" s="784"/>
      <c r="U9" s="784"/>
      <c r="V9" s="784">
        <v>123</v>
      </c>
      <c r="W9" s="784"/>
      <c r="X9" s="784"/>
      <c r="Y9" s="784"/>
      <c r="Z9" s="784"/>
      <c r="AA9" s="784">
        <v>17</v>
      </c>
      <c r="AB9" s="784"/>
      <c r="AC9" s="784"/>
      <c r="AD9" s="784"/>
      <c r="AE9" s="785"/>
      <c r="AF9" s="786">
        <v>6</v>
      </c>
      <c r="AG9" s="787"/>
      <c r="AH9" s="787"/>
      <c r="AI9" s="787"/>
      <c r="AJ9" s="788"/>
      <c r="AK9" s="769">
        <v>21</v>
      </c>
      <c r="AL9" s="770"/>
      <c r="AM9" s="770"/>
      <c r="AN9" s="770"/>
      <c r="AO9" s="770"/>
      <c r="AP9" s="770">
        <v>161</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t="s">
        <v>377</v>
      </c>
      <c r="C10" s="781"/>
      <c r="D10" s="781"/>
      <c r="E10" s="781"/>
      <c r="F10" s="781"/>
      <c r="G10" s="781"/>
      <c r="H10" s="781"/>
      <c r="I10" s="781"/>
      <c r="J10" s="781"/>
      <c r="K10" s="781"/>
      <c r="L10" s="781"/>
      <c r="M10" s="781"/>
      <c r="N10" s="781"/>
      <c r="O10" s="781"/>
      <c r="P10" s="782"/>
      <c r="Q10" s="783">
        <v>18</v>
      </c>
      <c r="R10" s="784"/>
      <c r="S10" s="784"/>
      <c r="T10" s="784"/>
      <c r="U10" s="784"/>
      <c r="V10" s="784">
        <v>14</v>
      </c>
      <c r="W10" s="784"/>
      <c r="X10" s="784"/>
      <c r="Y10" s="784"/>
      <c r="Z10" s="784"/>
      <c r="AA10" s="784">
        <v>4</v>
      </c>
      <c r="AB10" s="784"/>
      <c r="AC10" s="784"/>
      <c r="AD10" s="784"/>
      <c r="AE10" s="785"/>
      <c r="AF10" s="786">
        <v>4</v>
      </c>
      <c r="AG10" s="787"/>
      <c r="AH10" s="787"/>
      <c r="AI10" s="787"/>
      <c r="AJ10" s="788"/>
      <c r="AK10" s="769">
        <v>7</v>
      </c>
      <c r="AL10" s="770"/>
      <c r="AM10" s="770"/>
      <c r="AN10" s="770"/>
      <c r="AO10" s="770"/>
      <c r="AP10" s="770" t="s">
        <v>497</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t="s">
        <v>378</v>
      </c>
      <c r="C11" s="781"/>
      <c r="D11" s="781"/>
      <c r="E11" s="781"/>
      <c r="F11" s="781"/>
      <c r="G11" s="781"/>
      <c r="H11" s="781"/>
      <c r="I11" s="781"/>
      <c r="J11" s="781"/>
      <c r="K11" s="781"/>
      <c r="L11" s="781"/>
      <c r="M11" s="781"/>
      <c r="N11" s="781"/>
      <c r="O11" s="781"/>
      <c r="P11" s="782"/>
      <c r="Q11" s="783">
        <v>54</v>
      </c>
      <c r="R11" s="784"/>
      <c r="S11" s="784"/>
      <c r="T11" s="784"/>
      <c r="U11" s="784"/>
      <c r="V11" s="784">
        <v>44</v>
      </c>
      <c r="W11" s="784"/>
      <c r="X11" s="784"/>
      <c r="Y11" s="784"/>
      <c r="Z11" s="784"/>
      <c r="AA11" s="784">
        <v>10</v>
      </c>
      <c r="AB11" s="784"/>
      <c r="AC11" s="784"/>
      <c r="AD11" s="784"/>
      <c r="AE11" s="785"/>
      <c r="AF11" s="786">
        <v>10</v>
      </c>
      <c r="AG11" s="787"/>
      <c r="AH11" s="787"/>
      <c r="AI11" s="787"/>
      <c r="AJ11" s="788"/>
      <c r="AK11" s="769">
        <v>40</v>
      </c>
      <c r="AL11" s="770"/>
      <c r="AM11" s="770"/>
      <c r="AN11" s="770"/>
      <c r="AO11" s="770"/>
      <c r="AP11" s="770" t="s">
        <v>497</v>
      </c>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t="s">
        <v>379</v>
      </c>
      <c r="C12" s="781"/>
      <c r="D12" s="781"/>
      <c r="E12" s="781"/>
      <c r="F12" s="781"/>
      <c r="G12" s="781"/>
      <c r="H12" s="781"/>
      <c r="I12" s="781"/>
      <c r="J12" s="781"/>
      <c r="K12" s="781"/>
      <c r="L12" s="781"/>
      <c r="M12" s="781"/>
      <c r="N12" s="781"/>
      <c r="O12" s="781"/>
      <c r="P12" s="782"/>
      <c r="Q12" s="783">
        <v>4</v>
      </c>
      <c r="R12" s="784"/>
      <c r="S12" s="784"/>
      <c r="T12" s="784"/>
      <c r="U12" s="784"/>
      <c r="V12" s="784">
        <v>1</v>
      </c>
      <c r="W12" s="784"/>
      <c r="X12" s="784"/>
      <c r="Y12" s="784"/>
      <c r="Z12" s="784"/>
      <c r="AA12" s="784">
        <v>3</v>
      </c>
      <c r="AB12" s="784"/>
      <c r="AC12" s="784"/>
      <c r="AD12" s="784"/>
      <c r="AE12" s="785"/>
      <c r="AF12" s="786">
        <v>3</v>
      </c>
      <c r="AG12" s="787"/>
      <c r="AH12" s="787"/>
      <c r="AI12" s="787"/>
      <c r="AJ12" s="788"/>
      <c r="AK12" s="769" t="s">
        <v>497</v>
      </c>
      <c r="AL12" s="770"/>
      <c r="AM12" s="770"/>
      <c r="AN12" s="770"/>
      <c r="AO12" s="770"/>
      <c r="AP12" s="770" t="s">
        <v>497</v>
      </c>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t="s">
        <v>380</v>
      </c>
      <c r="C13" s="781"/>
      <c r="D13" s="781"/>
      <c r="E13" s="781"/>
      <c r="F13" s="781"/>
      <c r="G13" s="781"/>
      <c r="H13" s="781"/>
      <c r="I13" s="781"/>
      <c r="J13" s="781"/>
      <c r="K13" s="781"/>
      <c r="L13" s="781"/>
      <c r="M13" s="781"/>
      <c r="N13" s="781"/>
      <c r="O13" s="781"/>
      <c r="P13" s="782"/>
      <c r="Q13" s="783">
        <v>37</v>
      </c>
      <c r="R13" s="784"/>
      <c r="S13" s="784"/>
      <c r="T13" s="784"/>
      <c r="U13" s="784"/>
      <c r="V13" s="784">
        <v>8</v>
      </c>
      <c r="W13" s="784"/>
      <c r="X13" s="784"/>
      <c r="Y13" s="784"/>
      <c r="Z13" s="784"/>
      <c r="AA13" s="784">
        <v>29</v>
      </c>
      <c r="AB13" s="784"/>
      <c r="AC13" s="784"/>
      <c r="AD13" s="784"/>
      <c r="AE13" s="785"/>
      <c r="AF13" s="786">
        <v>29</v>
      </c>
      <c r="AG13" s="787"/>
      <c r="AH13" s="787"/>
      <c r="AI13" s="787"/>
      <c r="AJ13" s="788"/>
      <c r="AK13" s="769">
        <v>10</v>
      </c>
      <c r="AL13" s="770"/>
      <c r="AM13" s="770"/>
      <c r="AN13" s="770"/>
      <c r="AO13" s="770"/>
      <c r="AP13" s="770" t="s">
        <v>497</v>
      </c>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t="s">
        <v>381</v>
      </c>
      <c r="C14" s="781"/>
      <c r="D14" s="781"/>
      <c r="E14" s="781"/>
      <c r="F14" s="781"/>
      <c r="G14" s="781"/>
      <c r="H14" s="781"/>
      <c r="I14" s="781"/>
      <c r="J14" s="781"/>
      <c r="K14" s="781"/>
      <c r="L14" s="781"/>
      <c r="M14" s="781"/>
      <c r="N14" s="781"/>
      <c r="O14" s="781"/>
      <c r="P14" s="782"/>
      <c r="Q14" s="783">
        <v>13</v>
      </c>
      <c r="R14" s="784"/>
      <c r="S14" s="784"/>
      <c r="T14" s="784"/>
      <c r="U14" s="784"/>
      <c r="V14" s="784">
        <v>7</v>
      </c>
      <c r="W14" s="784"/>
      <c r="X14" s="784"/>
      <c r="Y14" s="784"/>
      <c r="Z14" s="784"/>
      <c r="AA14" s="784">
        <v>6</v>
      </c>
      <c r="AB14" s="784"/>
      <c r="AC14" s="784"/>
      <c r="AD14" s="784"/>
      <c r="AE14" s="785"/>
      <c r="AF14" s="786">
        <v>6</v>
      </c>
      <c r="AG14" s="787"/>
      <c r="AH14" s="787"/>
      <c r="AI14" s="787"/>
      <c r="AJ14" s="788"/>
      <c r="AK14" s="769" t="s">
        <v>497</v>
      </c>
      <c r="AL14" s="770"/>
      <c r="AM14" s="770"/>
      <c r="AN14" s="770"/>
      <c r="AO14" s="770"/>
      <c r="AP14" s="770" t="s">
        <v>497</v>
      </c>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t="s">
        <v>382</v>
      </c>
      <c r="C15" s="781"/>
      <c r="D15" s="781"/>
      <c r="E15" s="781"/>
      <c r="F15" s="781"/>
      <c r="G15" s="781"/>
      <c r="H15" s="781"/>
      <c r="I15" s="781"/>
      <c r="J15" s="781"/>
      <c r="K15" s="781"/>
      <c r="L15" s="781"/>
      <c r="M15" s="781"/>
      <c r="N15" s="781"/>
      <c r="O15" s="781"/>
      <c r="P15" s="782"/>
      <c r="Q15" s="783">
        <v>11</v>
      </c>
      <c r="R15" s="784"/>
      <c r="S15" s="784"/>
      <c r="T15" s="784"/>
      <c r="U15" s="784"/>
      <c r="V15" s="784">
        <v>5</v>
      </c>
      <c r="W15" s="784"/>
      <c r="X15" s="784"/>
      <c r="Y15" s="784"/>
      <c r="Z15" s="784"/>
      <c r="AA15" s="784">
        <v>6</v>
      </c>
      <c r="AB15" s="784"/>
      <c r="AC15" s="784"/>
      <c r="AD15" s="784"/>
      <c r="AE15" s="785"/>
      <c r="AF15" s="786">
        <v>6</v>
      </c>
      <c r="AG15" s="787"/>
      <c r="AH15" s="787"/>
      <c r="AI15" s="787"/>
      <c r="AJ15" s="788"/>
      <c r="AK15" s="769" t="s">
        <v>497</v>
      </c>
      <c r="AL15" s="770"/>
      <c r="AM15" s="770"/>
      <c r="AN15" s="770"/>
      <c r="AO15" s="770"/>
      <c r="AP15" s="770" t="s">
        <v>497</v>
      </c>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383</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384</v>
      </c>
      <c r="B23" s="789" t="s">
        <v>385</v>
      </c>
      <c r="C23" s="790"/>
      <c r="D23" s="790"/>
      <c r="E23" s="790"/>
      <c r="F23" s="790"/>
      <c r="G23" s="790"/>
      <c r="H23" s="790"/>
      <c r="I23" s="790"/>
      <c r="J23" s="790"/>
      <c r="K23" s="790"/>
      <c r="L23" s="790"/>
      <c r="M23" s="790"/>
      <c r="N23" s="790"/>
      <c r="O23" s="790"/>
      <c r="P23" s="791"/>
      <c r="Q23" s="792">
        <v>16317</v>
      </c>
      <c r="R23" s="793"/>
      <c r="S23" s="793"/>
      <c r="T23" s="793"/>
      <c r="U23" s="793"/>
      <c r="V23" s="793">
        <v>15324</v>
      </c>
      <c r="W23" s="793"/>
      <c r="X23" s="793"/>
      <c r="Y23" s="793"/>
      <c r="Z23" s="793"/>
      <c r="AA23" s="793">
        <v>992</v>
      </c>
      <c r="AB23" s="793"/>
      <c r="AC23" s="793"/>
      <c r="AD23" s="793"/>
      <c r="AE23" s="794"/>
      <c r="AF23" s="795">
        <v>890</v>
      </c>
      <c r="AG23" s="793"/>
      <c r="AH23" s="793"/>
      <c r="AI23" s="793"/>
      <c r="AJ23" s="796"/>
      <c r="AK23" s="797"/>
      <c r="AL23" s="798"/>
      <c r="AM23" s="798"/>
      <c r="AN23" s="798"/>
      <c r="AO23" s="798"/>
      <c r="AP23" s="793">
        <v>15091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388</v>
      </c>
      <c r="R26" s="734"/>
      <c r="S26" s="734"/>
      <c r="T26" s="734"/>
      <c r="U26" s="735"/>
      <c r="V26" s="733" t="s">
        <v>389</v>
      </c>
      <c r="W26" s="734"/>
      <c r="X26" s="734"/>
      <c r="Y26" s="734"/>
      <c r="Z26" s="735"/>
      <c r="AA26" s="733" t="s">
        <v>390</v>
      </c>
      <c r="AB26" s="734"/>
      <c r="AC26" s="734"/>
      <c r="AD26" s="734"/>
      <c r="AE26" s="734"/>
      <c r="AF26" s="814" t="s">
        <v>391</v>
      </c>
      <c r="AG26" s="815"/>
      <c r="AH26" s="815"/>
      <c r="AI26" s="815"/>
      <c r="AJ26" s="816"/>
      <c r="AK26" s="734" t="s">
        <v>392</v>
      </c>
      <c r="AL26" s="734"/>
      <c r="AM26" s="734"/>
      <c r="AN26" s="734"/>
      <c r="AO26" s="735"/>
      <c r="AP26" s="733" t="s">
        <v>393</v>
      </c>
      <c r="AQ26" s="734"/>
      <c r="AR26" s="734"/>
      <c r="AS26" s="734"/>
      <c r="AT26" s="735"/>
      <c r="AU26" s="733" t="s">
        <v>394</v>
      </c>
      <c r="AV26" s="734"/>
      <c r="AW26" s="734"/>
      <c r="AX26" s="734"/>
      <c r="AY26" s="735"/>
      <c r="AZ26" s="733" t="s">
        <v>395</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396</v>
      </c>
      <c r="C28" s="750"/>
      <c r="D28" s="750"/>
      <c r="E28" s="750"/>
      <c r="F28" s="750"/>
      <c r="G28" s="750"/>
      <c r="H28" s="750"/>
      <c r="I28" s="750"/>
      <c r="J28" s="750"/>
      <c r="K28" s="750"/>
      <c r="L28" s="750"/>
      <c r="M28" s="750"/>
      <c r="N28" s="750"/>
      <c r="O28" s="750"/>
      <c r="P28" s="751"/>
      <c r="Q28" s="822">
        <v>2848</v>
      </c>
      <c r="R28" s="823"/>
      <c r="S28" s="823"/>
      <c r="T28" s="823"/>
      <c r="U28" s="823"/>
      <c r="V28" s="823">
        <v>2653</v>
      </c>
      <c r="W28" s="823"/>
      <c r="X28" s="823"/>
      <c r="Y28" s="823"/>
      <c r="Z28" s="823"/>
      <c r="AA28" s="823">
        <v>195</v>
      </c>
      <c r="AB28" s="823"/>
      <c r="AC28" s="823"/>
      <c r="AD28" s="823"/>
      <c r="AE28" s="824"/>
      <c r="AF28" s="825">
        <v>195</v>
      </c>
      <c r="AG28" s="823"/>
      <c r="AH28" s="823"/>
      <c r="AI28" s="823"/>
      <c r="AJ28" s="826"/>
      <c r="AK28" s="827">
        <v>225</v>
      </c>
      <c r="AL28" s="828"/>
      <c r="AM28" s="828"/>
      <c r="AN28" s="828"/>
      <c r="AO28" s="828"/>
      <c r="AP28" s="828" t="s">
        <v>497</v>
      </c>
      <c r="AQ28" s="828"/>
      <c r="AR28" s="828"/>
      <c r="AS28" s="828"/>
      <c r="AT28" s="828"/>
      <c r="AU28" s="828" t="s">
        <v>497</v>
      </c>
      <c r="AV28" s="828"/>
      <c r="AW28" s="828"/>
      <c r="AX28" s="828"/>
      <c r="AY28" s="828"/>
      <c r="AZ28" s="829" t="s">
        <v>497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397</v>
      </c>
      <c r="C29" s="781"/>
      <c r="D29" s="781"/>
      <c r="E29" s="781"/>
      <c r="F29" s="781"/>
      <c r="G29" s="781"/>
      <c r="H29" s="781"/>
      <c r="I29" s="781"/>
      <c r="J29" s="781"/>
      <c r="K29" s="781"/>
      <c r="L29" s="781"/>
      <c r="M29" s="781"/>
      <c r="N29" s="781"/>
      <c r="O29" s="781"/>
      <c r="P29" s="782"/>
      <c r="Q29" s="783">
        <v>440</v>
      </c>
      <c r="R29" s="784"/>
      <c r="S29" s="784"/>
      <c r="T29" s="784"/>
      <c r="U29" s="784"/>
      <c r="V29" s="784">
        <v>437</v>
      </c>
      <c r="W29" s="784"/>
      <c r="X29" s="784"/>
      <c r="Y29" s="784"/>
      <c r="Z29" s="784"/>
      <c r="AA29" s="784">
        <v>3</v>
      </c>
      <c r="AB29" s="784"/>
      <c r="AC29" s="784"/>
      <c r="AD29" s="784"/>
      <c r="AE29" s="785"/>
      <c r="AF29" s="786">
        <v>3</v>
      </c>
      <c r="AG29" s="787"/>
      <c r="AH29" s="787"/>
      <c r="AI29" s="787"/>
      <c r="AJ29" s="788"/>
      <c r="AK29" s="834">
        <v>102</v>
      </c>
      <c r="AL29" s="830"/>
      <c r="AM29" s="830"/>
      <c r="AN29" s="830"/>
      <c r="AO29" s="830"/>
      <c r="AP29" s="830" t="s">
        <v>497</v>
      </c>
      <c r="AQ29" s="830"/>
      <c r="AR29" s="830"/>
      <c r="AS29" s="830"/>
      <c r="AT29" s="830"/>
      <c r="AU29" s="830" t="s">
        <v>497</v>
      </c>
      <c r="AV29" s="830"/>
      <c r="AW29" s="830"/>
      <c r="AX29" s="830"/>
      <c r="AY29" s="830"/>
      <c r="AZ29" s="831" t="s">
        <v>497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398</v>
      </c>
      <c r="C30" s="781"/>
      <c r="D30" s="781"/>
      <c r="E30" s="781"/>
      <c r="F30" s="781"/>
      <c r="G30" s="781"/>
      <c r="H30" s="781"/>
      <c r="I30" s="781"/>
      <c r="J30" s="781"/>
      <c r="K30" s="781"/>
      <c r="L30" s="781"/>
      <c r="M30" s="781"/>
      <c r="N30" s="781"/>
      <c r="O30" s="781"/>
      <c r="P30" s="782"/>
      <c r="Q30" s="783">
        <v>2365</v>
      </c>
      <c r="R30" s="784"/>
      <c r="S30" s="784"/>
      <c r="T30" s="784"/>
      <c r="U30" s="784"/>
      <c r="V30" s="784">
        <v>2216</v>
      </c>
      <c r="W30" s="784"/>
      <c r="X30" s="784"/>
      <c r="Y30" s="784"/>
      <c r="Z30" s="784"/>
      <c r="AA30" s="784">
        <v>149</v>
      </c>
      <c r="AB30" s="784"/>
      <c r="AC30" s="784"/>
      <c r="AD30" s="784"/>
      <c r="AE30" s="785"/>
      <c r="AF30" s="786">
        <v>149</v>
      </c>
      <c r="AG30" s="787"/>
      <c r="AH30" s="787"/>
      <c r="AI30" s="787"/>
      <c r="AJ30" s="788"/>
      <c r="AK30" s="834">
        <v>364</v>
      </c>
      <c r="AL30" s="830"/>
      <c r="AM30" s="830"/>
      <c r="AN30" s="830"/>
      <c r="AO30" s="830"/>
      <c r="AP30" s="830" t="s">
        <v>497</v>
      </c>
      <c r="AQ30" s="830"/>
      <c r="AR30" s="830"/>
      <c r="AS30" s="830"/>
      <c r="AT30" s="830"/>
      <c r="AU30" s="830" t="s">
        <v>497</v>
      </c>
      <c r="AV30" s="830"/>
      <c r="AW30" s="830"/>
      <c r="AX30" s="830"/>
      <c r="AY30" s="830"/>
      <c r="AZ30" s="831" t="s">
        <v>497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399</v>
      </c>
      <c r="C31" s="781"/>
      <c r="D31" s="781"/>
      <c r="E31" s="781"/>
      <c r="F31" s="781"/>
      <c r="G31" s="781"/>
      <c r="H31" s="781"/>
      <c r="I31" s="781"/>
      <c r="J31" s="781"/>
      <c r="K31" s="781"/>
      <c r="L31" s="781"/>
      <c r="M31" s="781"/>
      <c r="N31" s="781"/>
      <c r="O31" s="781"/>
      <c r="P31" s="782"/>
      <c r="Q31" s="783">
        <v>7</v>
      </c>
      <c r="R31" s="784"/>
      <c r="S31" s="784"/>
      <c r="T31" s="784"/>
      <c r="U31" s="784"/>
      <c r="V31" s="784">
        <v>7</v>
      </c>
      <c r="W31" s="784"/>
      <c r="X31" s="784"/>
      <c r="Y31" s="784"/>
      <c r="Z31" s="784"/>
      <c r="AA31" s="784" t="s">
        <v>497</v>
      </c>
      <c r="AB31" s="784"/>
      <c r="AC31" s="784"/>
      <c r="AD31" s="784"/>
      <c r="AE31" s="785"/>
      <c r="AF31" s="786" t="s">
        <v>122</v>
      </c>
      <c r="AG31" s="787"/>
      <c r="AH31" s="787"/>
      <c r="AI31" s="787"/>
      <c r="AJ31" s="788"/>
      <c r="AK31" s="834">
        <v>5</v>
      </c>
      <c r="AL31" s="830"/>
      <c r="AM31" s="830"/>
      <c r="AN31" s="830"/>
      <c r="AO31" s="830"/>
      <c r="AP31" s="830" t="s">
        <v>497</v>
      </c>
      <c r="AQ31" s="830"/>
      <c r="AR31" s="830"/>
      <c r="AS31" s="830"/>
      <c r="AT31" s="830"/>
      <c r="AU31" s="830" t="s">
        <v>497</v>
      </c>
      <c r="AV31" s="830"/>
      <c r="AW31" s="830"/>
      <c r="AX31" s="830"/>
      <c r="AY31" s="830"/>
      <c r="AZ31" s="831" t="s">
        <v>497</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400</v>
      </c>
      <c r="C32" s="781"/>
      <c r="D32" s="781"/>
      <c r="E32" s="781"/>
      <c r="F32" s="781"/>
      <c r="G32" s="781"/>
      <c r="H32" s="781"/>
      <c r="I32" s="781"/>
      <c r="J32" s="781"/>
      <c r="K32" s="781"/>
      <c r="L32" s="781"/>
      <c r="M32" s="781"/>
      <c r="N32" s="781"/>
      <c r="O32" s="781"/>
      <c r="P32" s="782"/>
      <c r="Q32" s="783">
        <v>737</v>
      </c>
      <c r="R32" s="784"/>
      <c r="S32" s="784"/>
      <c r="T32" s="784"/>
      <c r="U32" s="784"/>
      <c r="V32" s="784">
        <v>115</v>
      </c>
      <c r="W32" s="784"/>
      <c r="X32" s="784"/>
      <c r="Y32" s="784"/>
      <c r="Z32" s="784"/>
      <c r="AA32" s="784">
        <v>622</v>
      </c>
      <c r="AB32" s="784"/>
      <c r="AC32" s="784"/>
      <c r="AD32" s="784"/>
      <c r="AE32" s="785"/>
      <c r="AF32" s="786">
        <v>622</v>
      </c>
      <c r="AG32" s="787"/>
      <c r="AH32" s="787"/>
      <c r="AI32" s="787"/>
      <c r="AJ32" s="788"/>
      <c r="AK32" s="834">
        <v>35</v>
      </c>
      <c r="AL32" s="830"/>
      <c r="AM32" s="830"/>
      <c r="AN32" s="830"/>
      <c r="AO32" s="830"/>
      <c r="AP32" s="830">
        <v>1449</v>
      </c>
      <c r="AQ32" s="830"/>
      <c r="AR32" s="830"/>
      <c r="AS32" s="830"/>
      <c r="AT32" s="830"/>
      <c r="AU32" s="830">
        <v>52</v>
      </c>
      <c r="AV32" s="830"/>
      <c r="AW32" s="830"/>
      <c r="AX32" s="830"/>
      <c r="AY32" s="830"/>
      <c r="AZ32" s="831" t="s">
        <v>497</v>
      </c>
      <c r="BA32" s="831"/>
      <c r="BB32" s="831"/>
      <c r="BC32" s="831"/>
      <c r="BD32" s="831"/>
      <c r="BE32" s="832" t="s">
        <v>401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402</v>
      </c>
      <c r="C33" s="781"/>
      <c r="D33" s="781"/>
      <c r="E33" s="781"/>
      <c r="F33" s="781"/>
      <c r="G33" s="781"/>
      <c r="H33" s="781"/>
      <c r="I33" s="781"/>
      <c r="J33" s="781"/>
      <c r="K33" s="781"/>
      <c r="L33" s="781"/>
      <c r="M33" s="781"/>
      <c r="N33" s="781"/>
      <c r="O33" s="781"/>
      <c r="P33" s="782"/>
      <c r="Q33" s="783">
        <v>166</v>
      </c>
      <c r="R33" s="784"/>
      <c r="S33" s="784"/>
      <c r="T33" s="784"/>
      <c r="U33" s="784"/>
      <c r="V33" s="784">
        <v>57</v>
      </c>
      <c r="W33" s="784"/>
      <c r="X33" s="784"/>
      <c r="Y33" s="784"/>
      <c r="Z33" s="784"/>
      <c r="AA33" s="784">
        <v>109</v>
      </c>
      <c r="AB33" s="784"/>
      <c r="AC33" s="784"/>
      <c r="AD33" s="784"/>
      <c r="AE33" s="785"/>
      <c r="AF33" s="786">
        <v>109</v>
      </c>
      <c r="AG33" s="787"/>
      <c r="AH33" s="787"/>
      <c r="AI33" s="787"/>
      <c r="AJ33" s="788"/>
      <c r="AK33" s="834">
        <v>27</v>
      </c>
      <c r="AL33" s="830"/>
      <c r="AM33" s="830"/>
      <c r="AN33" s="830"/>
      <c r="AO33" s="830"/>
      <c r="AP33" s="830">
        <v>938</v>
      </c>
      <c r="AQ33" s="830"/>
      <c r="AR33" s="830"/>
      <c r="AS33" s="830"/>
      <c r="AT33" s="830"/>
      <c r="AU33" s="830">
        <v>545</v>
      </c>
      <c r="AV33" s="830"/>
      <c r="AW33" s="830"/>
      <c r="AX33" s="830"/>
      <c r="AY33" s="830"/>
      <c r="AZ33" s="831" t="s">
        <v>497</v>
      </c>
      <c r="BA33" s="831"/>
      <c r="BB33" s="831"/>
      <c r="BC33" s="831"/>
      <c r="BD33" s="831"/>
      <c r="BE33" s="832" t="s">
        <v>401</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403</v>
      </c>
      <c r="C34" s="781"/>
      <c r="D34" s="781"/>
      <c r="E34" s="781"/>
      <c r="F34" s="781"/>
      <c r="G34" s="781"/>
      <c r="H34" s="781"/>
      <c r="I34" s="781"/>
      <c r="J34" s="781"/>
      <c r="K34" s="781"/>
      <c r="L34" s="781"/>
      <c r="M34" s="781"/>
      <c r="N34" s="781"/>
      <c r="O34" s="781"/>
      <c r="P34" s="782"/>
      <c r="Q34" s="783">
        <v>27</v>
      </c>
      <c r="R34" s="784"/>
      <c r="S34" s="784"/>
      <c r="T34" s="784"/>
      <c r="U34" s="784"/>
      <c r="V34" s="784">
        <v>13</v>
      </c>
      <c r="W34" s="784"/>
      <c r="X34" s="784"/>
      <c r="Y34" s="784"/>
      <c r="Z34" s="784"/>
      <c r="AA34" s="784">
        <v>14</v>
      </c>
      <c r="AB34" s="784"/>
      <c r="AC34" s="784"/>
      <c r="AD34" s="784"/>
      <c r="AE34" s="785"/>
      <c r="AF34" s="786">
        <v>14</v>
      </c>
      <c r="AG34" s="787"/>
      <c r="AH34" s="787"/>
      <c r="AI34" s="787"/>
      <c r="AJ34" s="788"/>
      <c r="AK34" s="834">
        <v>12</v>
      </c>
      <c r="AL34" s="830"/>
      <c r="AM34" s="830"/>
      <c r="AN34" s="830"/>
      <c r="AO34" s="830"/>
      <c r="AP34" s="830">
        <v>189</v>
      </c>
      <c r="AQ34" s="830"/>
      <c r="AR34" s="830"/>
      <c r="AS34" s="830"/>
      <c r="AT34" s="830"/>
      <c r="AU34" s="830">
        <v>121</v>
      </c>
      <c r="AV34" s="830"/>
      <c r="AW34" s="830"/>
      <c r="AX34" s="830"/>
      <c r="AY34" s="830"/>
      <c r="AZ34" s="831" t="s">
        <v>497</v>
      </c>
      <c r="BA34" s="831"/>
      <c r="BB34" s="831"/>
      <c r="BC34" s="831"/>
      <c r="BD34" s="831"/>
      <c r="BE34" s="832" t="s">
        <v>401</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404</v>
      </c>
      <c r="C35" s="781"/>
      <c r="D35" s="781"/>
      <c r="E35" s="781"/>
      <c r="F35" s="781"/>
      <c r="G35" s="781"/>
      <c r="H35" s="781"/>
      <c r="I35" s="781"/>
      <c r="J35" s="781"/>
      <c r="K35" s="781"/>
      <c r="L35" s="781"/>
      <c r="M35" s="781"/>
      <c r="N35" s="781"/>
      <c r="O35" s="781"/>
      <c r="P35" s="782"/>
      <c r="Q35" s="783">
        <v>69</v>
      </c>
      <c r="R35" s="784"/>
      <c r="S35" s="784"/>
      <c r="T35" s="784"/>
      <c r="U35" s="784"/>
      <c r="V35" s="784">
        <v>32</v>
      </c>
      <c r="W35" s="784"/>
      <c r="X35" s="784"/>
      <c r="Y35" s="784"/>
      <c r="Z35" s="784"/>
      <c r="AA35" s="784">
        <v>37</v>
      </c>
      <c r="AB35" s="784"/>
      <c r="AC35" s="784"/>
      <c r="AD35" s="784"/>
      <c r="AE35" s="785"/>
      <c r="AF35" s="786">
        <v>37</v>
      </c>
      <c r="AG35" s="787"/>
      <c r="AH35" s="787"/>
      <c r="AI35" s="787"/>
      <c r="AJ35" s="788"/>
      <c r="AK35" s="834">
        <v>25</v>
      </c>
      <c r="AL35" s="830"/>
      <c r="AM35" s="830"/>
      <c r="AN35" s="830"/>
      <c r="AO35" s="830"/>
      <c r="AP35" s="830">
        <v>416</v>
      </c>
      <c r="AQ35" s="830"/>
      <c r="AR35" s="830"/>
      <c r="AS35" s="830"/>
      <c r="AT35" s="830"/>
      <c r="AU35" s="830">
        <v>273</v>
      </c>
      <c r="AV35" s="830"/>
      <c r="AW35" s="830"/>
      <c r="AX35" s="830"/>
      <c r="AY35" s="830"/>
      <c r="AZ35" s="831" t="s">
        <v>497</v>
      </c>
      <c r="BA35" s="831"/>
      <c r="BB35" s="831"/>
      <c r="BC35" s="831"/>
      <c r="BD35" s="831"/>
      <c r="BE35" s="832" t="s">
        <v>401</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t="s">
        <v>405</v>
      </c>
      <c r="C36" s="781"/>
      <c r="D36" s="781"/>
      <c r="E36" s="781"/>
      <c r="F36" s="781"/>
      <c r="G36" s="781"/>
      <c r="H36" s="781"/>
      <c r="I36" s="781"/>
      <c r="J36" s="781"/>
      <c r="K36" s="781"/>
      <c r="L36" s="781"/>
      <c r="M36" s="781"/>
      <c r="N36" s="781"/>
      <c r="O36" s="781"/>
      <c r="P36" s="782"/>
      <c r="Q36" s="783">
        <v>568</v>
      </c>
      <c r="R36" s="784"/>
      <c r="S36" s="784"/>
      <c r="T36" s="784"/>
      <c r="U36" s="784"/>
      <c r="V36" s="784">
        <v>463</v>
      </c>
      <c r="W36" s="784"/>
      <c r="X36" s="784"/>
      <c r="Y36" s="784"/>
      <c r="Z36" s="784"/>
      <c r="AA36" s="784">
        <v>105</v>
      </c>
      <c r="AB36" s="784"/>
      <c r="AC36" s="784"/>
      <c r="AD36" s="784"/>
      <c r="AE36" s="785"/>
      <c r="AF36" s="786">
        <v>105</v>
      </c>
      <c r="AG36" s="787"/>
      <c r="AH36" s="787"/>
      <c r="AI36" s="787"/>
      <c r="AJ36" s="788"/>
      <c r="AK36" s="834">
        <v>469</v>
      </c>
      <c r="AL36" s="830"/>
      <c r="AM36" s="830"/>
      <c r="AN36" s="830"/>
      <c r="AO36" s="830"/>
      <c r="AP36" s="830">
        <v>4718</v>
      </c>
      <c r="AQ36" s="830"/>
      <c r="AR36" s="830"/>
      <c r="AS36" s="830"/>
      <c r="AT36" s="830"/>
      <c r="AU36" s="830">
        <v>3336</v>
      </c>
      <c r="AV36" s="830"/>
      <c r="AW36" s="830"/>
      <c r="AX36" s="830"/>
      <c r="AY36" s="830"/>
      <c r="AZ36" s="831" t="s">
        <v>497</v>
      </c>
      <c r="BA36" s="831"/>
      <c r="BB36" s="831"/>
      <c r="BC36" s="831"/>
      <c r="BD36" s="831"/>
      <c r="BE36" s="832" t="s">
        <v>401</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384</v>
      </c>
      <c r="B63" s="789" t="s">
        <v>407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1233</v>
      </c>
      <c r="AG63" s="844"/>
      <c r="AH63" s="844"/>
      <c r="AI63" s="844"/>
      <c r="AJ63" s="845"/>
      <c r="AK63" s="846"/>
      <c r="AL63" s="841"/>
      <c r="AM63" s="841"/>
      <c r="AN63" s="841"/>
      <c r="AO63" s="841"/>
      <c r="AP63" s="844">
        <v>7710</v>
      </c>
      <c r="AQ63" s="844"/>
      <c r="AR63" s="844"/>
      <c r="AS63" s="844"/>
      <c r="AT63" s="844"/>
      <c r="AU63" s="844">
        <v>4327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409</v>
      </c>
      <c r="B66" s="728"/>
      <c r="C66" s="728"/>
      <c r="D66" s="728"/>
      <c r="E66" s="728"/>
      <c r="F66" s="728"/>
      <c r="G66" s="728"/>
      <c r="H66" s="728"/>
      <c r="I66" s="728"/>
      <c r="J66" s="728"/>
      <c r="K66" s="728"/>
      <c r="L66" s="728"/>
      <c r="M66" s="728"/>
      <c r="N66" s="728"/>
      <c r="O66" s="728"/>
      <c r="P66" s="729"/>
      <c r="Q66" s="733" t="s">
        <v>388</v>
      </c>
      <c r="R66" s="734"/>
      <c r="S66" s="734"/>
      <c r="T66" s="734"/>
      <c r="U66" s="735"/>
      <c r="V66" s="733" t="s">
        <v>389</v>
      </c>
      <c r="W66" s="734"/>
      <c r="X66" s="734"/>
      <c r="Y66" s="734"/>
      <c r="Z66" s="735"/>
      <c r="AA66" s="733" t="s">
        <v>390</v>
      </c>
      <c r="AB66" s="734"/>
      <c r="AC66" s="734"/>
      <c r="AD66" s="734"/>
      <c r="AE66" s="735"/>
      <c r="AF66" s="854" t="s">
        <v>391</v>
      </c>
      <c r="AG66" s="815"/>
      <c r="AH66" s="815"/>
      <c r="AI66" s="815"/>
      <c r="AJ66" s="855"/>
      <c r="AK66" s="733" t="s">
        <v>392</v>
      </c>
      <c r="AL66" s="728"/>
      <c r="AM66" s="728"/>
      <c r="AN66" s="728"/>
      <c r="AO66" s="729"/>
      <c r="AP66" s="733" t="s">
        <v>393</v>
      </c>
      <c r="AQ66" s="734"/>
      <c r="AR66" s="734"/>
      <c r="AS66" s="734"/>
      <c r="AT66" s="735"/>
      <c r="AU66" s="733" t="s">
        <v>410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559</v>
      </c>
      <c r="C68" s="870"/>
      <c r="D68" s="870"/>
      <c r="E68" s="870"/>
      <c r="F68" s="870"/>
      <c r="G68" s="870"/>
      <c r="H68" s="870"/>
      <c r="I68" s="870"/>
      <c r="J68" s="870"/>
      <c r="K68" s="870"/>
      <c r="L68" s="870"/>
      <c r="M68" s="870"/>
      <c r="N68" s="870"/>
      <c r="O68" s="870"/>
      <c r="P68" s="871"/>
      <c r="Q68" s="872">
        <v>1923</v>
      </c>
      <c r="R68" s="866"/>
      <c r="S68" s="866"/>
      <c r="T68" s="866"/>
      <c r="U68" s="866"/>
      <c r="V68" s="866">
        <v>1923</v>
      </c>
      <c r="W68" s="866"/>
      <c r="X68" s="866"/>
      <c r="Y68" s="866"/>
      <c r="Z68" s="866"/>
      <c r="AA68" s="866">
        <v>0</v>
      </c>
      <c r="AB68" s="866"/>
      <c r="AC68" s="866"/>
      <c r="AD68" s="866"/>
      <c r="AE68" s="866"/>
      <c r="AF68" s="866">
        <v>0</v>
      </c>
      <c r="AG68" s="866"/>
      <c r="AH68" s="866"/>
      <c r="AI68" s="866"/>
      <c r="AJ68" s="866"/>
      <c r="AK68" s="866" t="s">
        <v>497</v>
      </c>
      <c r="AL68" s="866"/>
      <c r="AM68" s="866"/>
      <c r="AN68" s="866"/>
      <c r="AO68" s="866"/>
      <c r="AP68" s="866">
        <v>662</v>
      </c>
      <c r="AQ68" s="866"/>
      <c r="AR68" s="866"/>
      <c r="AS68" s="866"/>
      <c r="AT68" s="866"/>
      <c r="AU68" s="866">
        <v>311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560</v>
      </c>
      <c r="C69" s="874"/>
      <c r="D69" s="874"/>
      <c r="E69" s="874"/>
      <c r="F69" s="874"/>
      <c r="G69" s="874"/>
      <c r="H69" s="874"/>
      <c r="I69" s="874"/>
      <c r="J69" s="874"/>
      <c r="K69" s="874"/>
      <c r="L69" s="874"/>
      <c r="M69" s="874"/>
      <c r="N69" s="874"/>
      <c r="O69" s="874"/>
      <c r="P69" s="875"/>
      <c r="Q69" s="876">
        <v>100</v>
      </c>
      <c r="R69" s="830"/>
      <c r="S69" s="830"/>
      <c r="T69" s="830"/>
      <c r="U69" s="830"/>
      <c r="V69" s="830">
        <v>98</v>
      </c>
      <c r="W69" s="830"/>
      <c r="X69" s="830"/>
      <c r="Y69" s="830"/>
      <c r="Z69" s="830"/>
      <c r="AA69" s="830">
        <v>2</v>
      </c>
      <c r="AB69" s="830"/>
      <c r="AC69" s="830"/>
      <c r="AD69" s="830"/>
      <c r="AE69" s="830"/>
      <c r="AF69" s="830">
        <v>2</v>
      </c>
      <c r="AG69" s="830"/>
      <c r="AH69" s="830"/>
      <c r="AI69" s="830"/>
      <c r="AJ69" s="830"/>
      <c r="AK69" s="830" t="s">
        <v>497</v>
      </c>
      <c r="AL69" s="830"/>
      <c r="AM69" s="830"/>
      <c r="AN69" s="830"/>
      <c r="AO69" s="830"/>
      <c r="AP69" s="830" t="s">
        <v>497</v>
      </c>
      <c r="AQ69" s="830"/>
      <c r="AR69" s="830"/>
      <c r="AS69" s="830"/>
      <c r="AT69" s="830"/>
      <c r="AU69" s="830" t="s">
        <v>497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561</v>
      </c>
      <c r="C70" s="874"/>
      <c r="D70" s="874"/>
      <c r="E70" s="874"/>
      <c r="F70" s="874"/>
      <c r="G70" s="874"/>
      <c r="H70" s="874"/>
      <c r="I70" s="874"/>
      <c r="J70" s="874"/>
      <c r="K70" s="874"/>
      <c r="L70" s="874"/>
      <c r="M70" s="874"/>
      <c r="N70" s="874"/>
      <c r="O70" s="874"/>
      <c r="P70" s="875"/>
      <c r="Q70" s="876">
        <v>265</v>
      </c>
      <c r="R70" s="830"/>
      <c r="S70" s="830"/>
      <c r="T70" s="830"/>
      <c r="U70" s="830"/>
      <c r="V70" s="830">
        <v>264</v>
      </c>
      <c r="W70" s="830"/>
      <c r="X70" s="830"/>
      <c r="Y70" s="830"/>
      <c r="Z70" s="830"/>
      <c r="AA70" s="830">
        <v>1</v>
      </c>
      <c r="AB70" s="830"/>
      <c r="AC70" s="830"/>
      <c r="AD70" s="830"/>
      <c r="AE70" s="830"/>
      <c r="AF70" s="830">
        <v>1</v>
      </c>
      <c r="AG70" s="830"/>
      <c r="AH70" s="830"/>
      <c r="AI70" s="830"/>
      <c r="AJ70" s="830"/>
      <c r="AK70" s="830" t="s">
        <v>497</v>
      </c>
      <c r="AL70" s="830"/>
      <c r="AM70" s="830"/>
      <c r="AN70" s="830"/>
      <c r="AO70" s="830"/>
      <c r="AP70" s="830">
        <v>457</v>
      </c>
      <c r="AQ70" s="830"/>
      <c r="AR70" s="830"/>
      <c r="AS70" s="830"/>
      <c r="AT70" s="830"/>
      <c r="AU70" s="830">
        <v>361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562</v>
      </c>
      <c r="C71" s="874"/>
      <c r="D71" s="874"/>
      <c r="E71" s="874"/>
      <c r="F71" s="874"/>
      <c r="G71" s="874"/>
      <c r="H71" s="874"/>
      <c r="I71" s="874"/>
      <c r="J71" s="874"/>
      <c r="K71" s="874"/>
      <c r="L71" s="874"/>
      <c r="M71" s="874"/>
      <c r="N71" s="874"/>
      <c r="O71" s="874"/>
      <c r="P71" s="875"/>
      <c r="Q71" s="876">
        <v>4828</v>
      </c>
      <c r="R71" s="830"/>
      <c r="S71" s="830"/>
      <c r="T71" s="830"/>
      <c r="U71" s="830"/>
      <c r="V71" s="830">
        <v>4773</v>
      </c>
      <c r="W71" s="830"/>
      <c r="X71" s="830"/>
      <c r="Y71" s="830"/>
      <c r="Z71" s="830"/>
      <c r="AA71" s="830">
        <v>55</v>
      </c>
      <c r="AB71" s="830"/>
      <c r="AC71" s="830"/>
      <c r="AD71" s="830"/>
      <c r="AE71" s="830"/>
      <c r="AF71" s="830">
        <v>55</v>
      </c>
      <c r="AG71" s="830"/>
      <c r="AH71" s="830"/>
      <c r="AI71" s="830"/>
      <c r="AJ71" s="830"/>
      <c r="AK71" s="830">
        <v>68</v>
      </c>
      <c r="AL71" s="830"/>
      <c r="AM71" s="830"/>
      <c r="AN71" s="830"/>
      <c r="AO71" s="830"/>
      <c r="AP71" s="830" t="s">
        <v>497</v>
      </c>
      <c r="AQ71" s="830"/>
      <c r="AR71" s="830"/>
      <c r="AS71" s="830"/>
      <c r="AT71" s="830"/>
      <c r="AU71" s="830" t="s">
        <v>497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563</v>
      </c>
      <c r="C72" s="874"/>
      <c r="D72" s="874"/>
      <c r="E72" s="874"/>
      <c r="F72" s="874"/>
      <c r="G72" s="874"/>
      <c r="H72" s="874"/>
      <c r="I72" s="874"/>
      <c r="J72" s="874"/>
      <c r="K72" s="874"/>
      <c r="L72" s="874"/>
      <c r="M72" s="874"/>
      <c r="N72" s="874"/>
      <c r="O72" s="874"/>
      <c r="P72" s="875"/>
      <c r="Q72" s="876">
        <v>902</v>
      </c>
      <c r="R72" s="830"/>
      <c r="S72" s="830"/>
      <c r="T72" s="830"/>
      <c r="U72" s="830"/>
      <c r="V72" s="830">
        <v>898</v>
      </c>
      <c r="W72" s="830"/>
      <c r="X72" s="830"/>
      <c r="Y72" s="830"/>
      <c r="Z72" s="830"/>
      <c r="AA72" s="830">
        <v>4</v>
      </c>
      <c r="AB72" s="830"/>
      <c r="AC72" s="830"/>
      <c r="AD72" s="830"/>
      <c r="AE72" s="830"/>
      <c r="AF72" s="830">
        <v>4</v>
      </c>
      <c r="AG72" s="830"/>
      <c r="AH72" s="830"/>
      <c r="AI72" s="830"/>
      <c r="AJ72" s="830"/>
      <c r="AK72" s="830">
        <v>9</v>
      </c>
      <c r="AL72" s="830"/>
      <c r="AM72" s="830"/>
      <c r="AN72" s="830"/>
      <c r="AO72" s="830"/>
      <c r="AP72" s="830" t="s">
        <v>497</v>
      </c>
      <c r="AQ72" s="830"/>
      <c r="AR72" s="830"/>
      <c r="AS72" s="830"/>
      <c r="AT72" s="830"/>
      <c r="AU72" s="830" t="s">
        <v>497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564</v>
      </c>
      <c r="C73" s="874"/>
      <c r="D73" s="874"/>
      <c r="E73" s="874"/>
      <c r="F73" s="874"/>
      <c r="G73" s="874"/>
      <c r="H73" s="874"/>
      <c r="I73" s="874"/>
      <c r="J73" s="874"/>
      <c r="K73" s="874"/>
      <c r="L73" s="874"/>
      <c r="M73" s="874"/>
      <c r="N73" s="874"/>
      <c r="O73" s="874"/>
      <c r="P73" s="875"/>
      <c r="Q73" s="876">
        <v>520</v>
      </c>
      <c r="R73" s="830"/>
      <c r="S73" s="830"/>
      <c r="T73" s="830"/>
      <c r="U73" s="830"/>
      <c r="V73" s="830">
        <v>491</v>
      </c>
      <c r="W73" s="830"/>
      <c r="X73" s="830"/>
      <c r="Y73" s="830"/>
      <c r="Z73" s="830"/>
      <c r="AA73" s="830">
        <v>29</v>
      </c>
      <c r="AB73" s="830"/>
      <c r="AC73" s="830"/>
      <c r="AD73" s="830"/>
      <c r="AE73" s="830"/>
      <c r="AF73" s="830">
        <v>29</v>
      </c>
      <c r="AG73" s="830"/>
      <c r="AH73" s="830"/>
      <c r="AI73" s="830"/>
      <c r="AJ73" s="830"/>
      <c r="AK73" s="830" t="s">
        <v>497</v>
      </c>
      <c r="AL73" s="830"/>
      <c r="AM73" s="830"/>
      <c r="AN73" s="830"/>
      <c r="AO73" s="830"/>
      <c r="AP73" s="830">
        <v>2877</v>
      </c>
      <c r="AQ73" s="830"/>
      <c r="AR73" s="830"/>
      <c r="AS73" s="830"/>
      <c r="AT73" s="830"/>
      <c r="AU73" s="830">
        <v>186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565</v>
      </c>
      <c r="C74" s="874"/>
      <c r="D74" s="874"/>
      <c r="E74" s="874"/>
      <c r="F74" s="874"/>
      <c r="G74" s="874"/>
      <c r="H74" s="874"/>
      <c r="I74" s="874"/>
      <c r="J74" s="874"/>
      <c r="K74" s="874"/>
      <c r="L74" s="874"/>
      <c r="M74" s="874"/>
      <c r="N74" s="874"/>
      <c r="O74" s="874"/>
      <c r="P74" s="875"/>
      <c r="Q74" s="876">
        <v>14</v>
      </c>
      <c r="R74" s="830"/>
      <c r="S74" s="830"/>
      <c r="T74" s="830"/>
      <c r="U74" s="830"/>
      <c r="V74" s="830">
        <v>14</v>
      </c>
      <c r="W74" s="830"/>
      <c r="X74" s="830"/>
      <c r="Y74" s="830"/>
      <c r="Z74" s="830"/>
      <c r="AA74" s="830">
        <v>0</v>
      </c>
      <c r="AB74" s="830"/>
      <c r="AC74" s="830"/>
      <c r="AD74" s="830"/>
      <c r="AE74" s="830"/>
      <c r="AF74" s="830">
        <v>0</v>
      </c>
      <c r="AG74" s="830"/>
      <c r="AH74" s="830"/>
      <c r="AI74" s="830"/>
      <c r="AJ74" s="830"/>
      <c r="AK74" s="830">
        <v>0</v>
      </c>
      <c r="AL74" s="830"/>
      <c r="AM74" s="830"/>
      <c r="AN74" s="830"/>
      <c r="AO74" s="830"/>
      <c r="AP74" s="830" t="s">
        <v>497</v>
      </c>
      <c r="AQ74" s="830"/>
      <c r="AR74" s="830"/>
      <c r="AS74" s="830"/>
      <c r="AT74" s="830"/>
      <c r="AU74" s="830" t="s">
        <v>497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566</v>
      </c>
      <c r="C75" s="874"/>
      <c r="D75" s="874"/>
      <c r="E75" s="874"/>
      <c r="F75" s="874"/>
      <c r="G75" s="874"/>
      <c r="H75" s="874"/>
      <c r="I75" s="874"/>
      <c r="J75" s="874"/>
      <c r="K75" s="874"/>
      <c r="L75" s="874"/>
      <c r="M75" s="874"/>
      <c r="N75" s="874"/>
      <c r="O75" s="874"/>
      <c r="P75" s="875"/>
      <c r="Q75" s="877">
        <v>54</v>
      </c>
      <c r="R75" s="878"/>
      <c r="S75" s="878"/>
      <c r="T75" s="878"/>
      <c r="U75" s="834"/>
      <c r="V75" s="879">
        <v>54</v>
      </c>
      <c r="W75" s="878"/>
      <c r="X75" s="878"/>
      <c r="Y75" s="878"/>
      <c r="Z75" s="834"/>
      <c r="AA75" s="879">
        <v>0</v>
      </c>
      <c r="AB75" s="878"/>
      <c r="AC75" s="878"/>
      <c r="AD75" s="878"/>
      <c r="AE75" s="834"/>
      <c r="AF75" s="879">
        <v>0</v>
      </c>
      <c r="AG75" s="878"/>
      <c r="AH75" s="878"/>
      <c r="AI75" s="878"/>
      <c r="AJ75" s="834"/>
      <c r="AK75" s="879" t="s">
        <v>497</v>
      </c>
      <c r="AL75" s="878"/>
      <c r="AM75" s="878"/>
      <c r="AN75" s="878"/>
      <c r="AO75" s="834"/>
      <c r="AP75" s="879" t="s">
        <v>497</v>
      </c>
      <c r="AQ75" s="878"/>
      <c r="AR75" s="878"/>
      <c r="AS75" s="878"/>
      <c r="AT75" s="834"/>
      <c r="AU75" s="879" t="s">
        <v>497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567</v>
      </c>
      <c r="C76" s="874"/>
      <c r="D76" s="874"/>
      <c r="E76" s="874"/>
      <c r="F76" s="874"/>
      <c r="G76" s="874"/>
      <c r="H76" s="874"/>
      <c r="I76" s="874"/>
      <c r="J76" s="874"/>
      <c r="K76" s="874"/>
      <c r="L76" s="874"/>
      <c r="M76" s="874"/>
      <c r="N76" s="874"/>
      <c r="O76" s="874"/>
      <c r="P76" s="875"/>
      <c r="Q76" s="877">
        <v>44</v>
      </c>
      <c r="R76" s="878"/>
      <c r="S76" s="878"/>
      <c r="T76" s="878"/>
      <c r="U76" s="834"/>
      <c r="V76" s="879">
        <v>30</v>
      </c>
      <c r="W76" s="878"/>
      <c r="X76" s="878"/>
      <c r="Y76" s="878"/>
      <c r="Z76" s="834"/>
      <c r="AA76" s="879">
        <v>14</v>
      </c>
      <c r="AB76" s="878"/>
      <c r="AC76" s="878"/>
      <c r="AD76" s="878"/>
      <c r="AE76" s="834"/>
      <c r="AF76" s="879">
        <v>14</v>
      </c>
      <c r="AG76" s="878"/>
      <c r="AH76" s="878"/>
      <c r="AI76" s="878"/>
      <c r="AJ76" s="834"/>
      <c r="AK76" s="879" t="s">
        <v>497</v>
      </c>
      <c r="AL76" s="878"/>
      <c r="AM76" s="878"/>
      <c r="AN76" s="878"/>
      <c r="AO76" s="834"/>
      <c r="AP76" s="879" t="s">
        <v>497</v>
      </c>
      <c r="AQ76" s="878"/>
      <c r="AR76" s="878"/>
      <c r="AS76" s="878"/>
      <c r="AT76" s="834"/>
      <c r="AU76" s="879" t="s">
        <v>497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568</v>
      </c>
      <c r="C77" s="874"/>
      <c r="D77" s="874"/>
      <c r="E77" s="874"/>
      <c r="F77" s="874"/>
      <c r="G77" s="874"/>
      <c r="H77" s="874"/>
      <c r="I77" s="874"/>
      <c r="J77" s="874"/>
      <c r="K77" s="874"/>
      <c r="L77" s="874"/>
      <c r="M77" s="874"/>
      <c r="N77" s="874"/>
      <c r="O77" s="874"/>
      <c r="P77" s="875"/>
      <c r="Q77" s="877">
        <v>67</v>
      </c>
      <c r="R77" s="878"/>
      <c r="S77" s="878"/>
      <c r="T77" s="878"/>
      <c r="U77" s="834"/>
      <c r="V77" s="879">
        <v>54</v>
      </c>
      <c r="W77" s="878"/>
      <c r="X77" s="878"/>
      <c r="Y77" s="878"/>
      <c r="Z77" s="834"/>
      <c r="AA77" s="879">
        <v>13</v>
      </c>
      <c r="AB77" s="878"/>
      <c r="AC77" s="878"/>
      <c r="AD77" s="878"/>
      <c r="AE77" s="834"/>
      <c r="AF77" s="879">
        <v>13</v>
      </c>
      <c r="AG77" s="878"/>
      <c r="AH77" s="878"/>
      <c r="AI77" s="878"/>
      <c r="AJ77" s="834"/>
      <c r="AK77" s="879" t="s">
        <v>497</v>
      </c>
      <c r="AL77" s="878"/>
      <c r="AM77" s="878"/>
      <c r="AN77" s="878"/>
      <c r="AO77" s="834"/>
      <c r="AP77" s="879" t="s">
        <v>497</v>
      </c>
      <c r="AQ77" s="878"/>
      <c r="AR77" s="878"/>
      <c r="AS77" s="878"/>
      <c r="AT77" s="834"/>
      <c r="AU77" s="879" t="s">
        <v>497</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569</v>
      </c>
      <c r="C78" s="874"/>
      <c r="D78" s="874"/>
      <c r="E78" s="874"/>
      <c r="F78" s="874"/>
      <c r="G78" s="874"/>
      <c r="H78" s="874"/>
      <c r="I78" s="874"/>
      <c r="J78" s="874"/>
      <c r="K78" s="874"/>
      <c r="L78" s="874"/>
      <c r="M78" s="874"/>
      <c r="N78" s="874"/>
      <c r="O78" s="874"/>
      <c r="P78" s="875"/>
      <c r="Q78" s="876">
        <v>726</v>
      </c>
      <c r="R78" s="830"/>
      <c r="S78" s="830"/>
      <c r="T78" s="830"/>
      <c r="U78" s="830"/>
      <c r="V78" s="830">
        <v>692</v>
      </c>
      <c r="W78" s="830"/>
      <c r="X78" s="830"/>
      <c r="Y78" s="830"/>
      <c r="Z78" s="830"/>
      <c r="AA78" s="830">
        <v>34</v>
      </c>
      <c r="AB78" s="830"/>
      <c r="AC78" s="830"/>
      <c r="AD78" s="830"/>
      <c r="AE78" s="830"/>
      <c r="AF78" s="830">
        <v>34</v>
      </c>
      <c r="AG78" s="830"/>
      <c r="AH78" s="830"/>
      <c r="AI78" s="830"/>
      <c r="AJ78" s="830"/>
      <c r="AK78" s="830" t="s">
        <v>497</v>
      </c>
      <c r="AL78" s="830"/>
      <c r="AM78" s="830"/>
      <c r="AN78" s="830"/>
      <c r="AO78" s="830"/>
      <c r="AP78" s="830" t="s">
        <v>497</v>
      </c>
      <c r="AQ78" s="830"/>
      <c r="AR78" s="830"/>
      <c r="AS78" s="830"/>
      <c r="AT78" s="830"/>
      <c r="AU78" s="830" t="s">
        <v>497</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570</v>
      </c>
      <c r="C79" s="874"/>
      <c r="D79" s="874"/>
      <c r="E79" s="874"/>
      <c r="F79" s="874"/>
      <c r="G79" s="874"/>
      <c r="H79" s="874"/>
      <c r="I79" s="874"/>
      <c r="J79" s="874"/>
      <c r="K79" s="874"/>
      <c r="L79" s="874"/>
      <c r="M79" s="874"/>
      <c r="N79" s="874"/>
      <c r="O79" s="874"/>
      <c r="P79" s="875"/>
      <c r="Q79" s="876">
        <v>120217</v>
      </c>
      <c r="R79" s="830"/>
      <c r="S79" s="830"/>
      <c r="T79" s="830"/>
      <c r="U79" s="830"/>
      <c r="V79" s="830">
        <v>117534</v>
      </c>
      <c r="W79" s="830"/>
      <c r="X79" s="830"/>
      <c r="Y79" s="830"/>
      <c r="Z79" s="830"/>
      <c r="AA79" s="830">
        <v>2683</v>
      </c>
      <c r="AB79" s="830"/>
      <c r="AC79" s="830"/>
      <c r="AD79" s="830"/>
      <c r="AE79" s="830"/>
      <c r="AF79" s="830">
        <v>2683</v>
      </c>
      <c r="AG79" s="830"/>
      <c r="AH79" s="830"/>
      <c r="AI79" s="830"/>
      <c r="AJ79" s="830"/>
      <c r="AK79" s="830">
        <v>452</v>
      </c>
      <c r="AL79" s="830"/>
      <c r="AM79" s="830"/>
      <c r="AN79" s="830"/>
      <c r="AO79" s="830"/>
      <c r="AP79" s="830" t="s">
        <v>497</v>
      </c>
      <c r="AQ79" s="830"/>
      <c r="AR79" s="830"/>
      <c r="AS79" s="830"/>
      <c r="AT79" s="830"/>
      <c r="AU79" s="830" t="s">
        <v>497</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t="s">
        <v>571</v>
      </c>
      <c r="C80" s="874"/>
      <c r="D80" s="874"/>
      <c r="E80" s="874"/>
      <c r="F80" s="874"/>
      <c r="G80" s="874"/>
      <c r="H80" s="874"/>
      <c r="I80" s="874"/>
      <c r="J80" s="874"/>
      <c r="K80" s="874"/>
      <c r="L80" s="874"/>
      <c r="M80" s="874"/>
      <c r="N80" s="874"/>
      <c r="O80" s="874"/>
      <c r="P80" s="875"/>
      <c r="Q80" s="876">
        <v>213</v>
      </c>
      <c r="R80" s="830"/>
      <c r="S80" s="830"/>
      <c r="T80" s="830"/>
      <c r="U80" s="830"/>
      <c r="V80" s="830">
        <v>150</v>
      </c>
      <c r="W80" s="830"/>
      <c r="X80" s="830"/>
      <c r="Y80" s="830"/>
      <c r="Z80" s="830"/>
      <c r="AA80" s="830">
        <v>63</v>
      </c>
      <c r="AB80" s="830"/>
      <c r="AC80" s="830"/>
      <c r="AD80" s="830"/>
      <c r="AE80" s="830"/>
      <c r="AF80" s="830">
        <v>63</v>
      </c>
      <c r="AG80" s="830"/>
      <c r="AH80" s="830"/>
      <c r="AI80" s="830"/>
      <c r="AJ80" s="830"/>
      <c r="AK80" s="830" t="s">
        <v>497</v>
      </c>
      <c r="AL80" s="830"/>
      <c r="AM80" s="830"/>
      <c r="AN80" s="830"/>
      <c r="AO80" s="830"/>
      <c r="AP80" s="830" t="s">
        <v>497</v>
      </c>
      <c r="AQ80" s="830"/>
      <c r="AR80" s="830"/>
      <c r="AS80" s="830"/>
      <c r="AT80" s="830"/>
      <c r="AU80" s="830" t="s">
        <v>497</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t="s">
        <v>572</v>
      </c>
      <c r="C81" s="874"/>
      <c r="D81" s="874"/>
      <c r="E81" s="874"/>
      <c r="F81" s="874"/>
      <c r="G81" s="874"/>
      <c r="H81" s="874"/>
      <c r="I81" s="874"/>
      <c r="J81" s="874"/>
      <c r="K81" s="874"/>
      <c r="L81" s="874"/>
      <c r="M81" s="874"/>
      <c r="N81" s="874"/>
      <c r="O81" s="874"/>
      <c r="P81" s="875"/>
      <c r="Q81" s="876">
        <v>750</v>
      </c>
      <c r="R81" s="830"/>
      <c r="S81" s="830"/>
      <c r="T81" s="830"/>
      <c r="U81" s="830"/>
      <c r="V81" s="830">
        <v>651</v>
      </c>
      <c r="W81" s="830"/>
      <c r="X81" s="830"/>
      <c r="Y81" s="830"/>
      <c r="Z81" s="830"/>
      <c r="AA81" s="830">
        <v>99</v>
      </c>
      <c r="AB81" s="830"/>
      <c r="AC81" s="830"/>
      <c r="AD81" s="830"/>
      <c r="AE81" s="830"/>
      <c r="AF81" s="830">
        <v>34</v>
      </c>
      <c r="AG81" s="830"/>
      <c r="AH81" s="830"/>
      <c r="AI81" s="830"/>
      <c r="AJ81" s="830"/>
      <c r="AK81" s="830" t="s">
        <v>497</v>
      </c>
      <c r="AL81" s="830"/>
      <c r="AM81" s="830"/>
      <c r="AN81" s="830"/>
      <c r="AO81" s="830"/>
      <c r="AP81" s="830">
        <v>572</v>
      </c>
      <c r="AQ81" s="830"/>
      <c r="AR81" s="830"/>
      <c r="AS81" s="830"/>
      <c r="AT81" s="830"/>
      <c r="AU81" s="830">
        <v>102</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384</v>
      </c>
      <c r="B88" s="789" t="s">
        <v>411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2932</v>
      </c>
      <c r="AG88" s="844"/>
      <c r="AH88" s="844"/>
      <c r="AI88" s="844"/>
      <c r="AJ88" s="844"/>
      <c r="AK88" s="841"/>
      <c r="AL88" s="841"/>
      <c r="AM88" s="841"/>
      <c r="AN88" s="841"/>
      <c r="AO88" s="841"/>
      <c r="AP88" s="844">
        <v>4568</v>
      </c>
      <c r="AQ88" s="844"/>
      <c r="AR88" s="844"/>
      <c r="AS88" s="844"/>
      <c r="AT88" s="844"/>
      <c r="AU88" s="844">
        <v>960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384</v>
      </c>
      <c r="BR102" s="789" t="s">
        <v>412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413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414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415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420</v>
      </c>
      <c r="AB109" s="893"/>
      <c r="AC109" s="893"/>
      <c r="AD109" s="893"/>
      <c r="AE109" s="894"/>
      <c r="AF109" s="892" t="s">
        <v>421</v>
      </c>
      <c r="AG109" s="893"/>
      <c r="AH109" s="893"/>
      <c r="AI109" s="893"/>
      <c r="AJ109" s="894"/>
      <c r="AK109" s="892" t="s">
        <v>294</v>
      </c>
      <c r="AL109" s="893"/>
      <c r="AM109" s="893"/>
      <c r="AN109" s="893"/>
      <c r="AO109" s="894"/>
      <c r="AP109" s="892" t="s">
        <v>422</v>
      </c>
      <c r="AQ109" s="893"/>
      <c r="AR109" s="893"/>
      <c r="AS109" s="893"/>
      <c r="AT109" s="895"/>
      <c r="AU109" s="912" t="s">
        <v>419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420</v>
      </c>
      <c r="BR109" s="893"/>
      <c r="BS109" s="893"/>
      <c r="BT109" s="893"/>
      <c r="BU109" s="894"/>
      <c r="BV109" s="892" t="s">
        <v>421</v>
      </c>
      <c r="BW109" s="893"/>
      <c r="BX109" s="893"/>
      <c r="BY109" s="893"/>
      <c r="BZ109" s="894"/>
      <c r="CA109" s="892" t="s">
        <v>294</v>
      </c>
      <c r="CB109" s="893"/>
      <c r="CC109" s="893"/>
      <c r="CD109" s="893"/>
      <c r="CE109" s="894"/>
      <c r="CF109" s="913" t="s">
        <v>422</v>
      </c>
      <c r="CG109" s="913"/>
      <c r="CH109" s="913"/>
      <c r="CI109" s="913"/>
      <c r="CJ109" s="913"/>
      <c r="CK109" s="892" t="s">
        <v>423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420</v>
      </c>
      <c r="DH109" s="893"/>
      <c r="DI109" s="893"/>
      <c r="DJ109" s="893"/>
      <c r="DK109" s="894"/>
      <c r="DL109" s="892" t="s">
        <v>421</v>
      </c>
      <c r="DM109" s="893"/>
      <c r="DN109" s="893"/>
      <c r="DO109" s="893"/>
      <c r="DP109" s="894"/>
      <c r="DQ109" s="892" t="s">
        <v>294</v>
      </c>
      <c r="DR109" s="893"/>
      <c r="DS109" s="893"/>
      <c r="DT109" s="893"/>
      <c r="DU109" s="894"/>
      <c r="DV109" s="892" t="s">
        <v>422</v>
      </c>
      <c r="DW109" s="893"/>
      <c r="DX109" s="893"/>
      <c r="DY109" s="893"/>
      <c r="DZ109" s="895"/>
    </row>
    <row r="110" spans="1:131" s="218" customFormat="1" ht="26.25" customHeight="1" x14ac:dyDescent="0.15">
      <c r="A110" s="896" t="s">
        <v>424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1779109</v>
      </c>
      <c r="AB110" s="900"/>
      <c r="AC110" s="900"/>
      <c r="AD110" s="900"/>
      <c r="AE110" s="901"/>
      <c r="AF110" s="902">
        <v>1751122</v>
      </c>
      <c r="AG110" s="900"/>
      <c r="AH110" s="900"/>
      <c r="AI110" s="900"/>
      <c r="AJ110" s="901"/>
      <c r="AK110" s="902">
        <v>1839205</v>
      </c>
      <c r="AL110" s="900"/>
      <c r="AM110" s="900"/>
      <c r="AN110" s="900"/>
      <c r="AO110" s="901"/>
      <c r="AP110" s="903">
        <v>24.5</v>
      </c>
      <c r="AQ110" s="904"/>
      <c r="AR110" s="904"/>
      <c r="AS110" s="904"/>
      <c r="AT110" s="905"/>
      <c r="AU110" s="906" t="s">
        <v>69</v>
      </c>
      <c r="AV110" s="907"/>
      <c r="AW110" s="907"/>
      <c r="AX110" s="907"/>
      <c r="AY110" s="907"/>
      <c r="AZ110" s="929" t="s">
        <v>425</v>
      </c>
      <c r="BA110" s="897"/>
      <c r="BB110" s="897"/>
      <c r="BC110" s="897"/>
      <c r="BD110" s="897"/>
      <c r="BE110" s="897"/>
      <c r="BF110" s="897"/>
      <c r="BG110" s="897"/>
      <c r="BH110" s="897"/>
      <c r="BI110" s="897"/>
      <c r="BJ110" s="897"/>
      <c r="BK110" s="897"/>
      <c r="BL110" s="897"/>
      <c r="BM110" s="897"/>
      <c r="BN110" s="897"/>
      <c r="BO110" s="897"/>
      <c r="BP110" s="898"/>
      <c r="BQ110" s="930">
        <v>17508319</v>
      </c>
      <c r="BR110" s="931"/>
      <c r="BS110" s="931"/>
      <c r="BT110" s="931"/>
      <c r="BU110" s="931"/>
      <c r="BV110" s="931">
        <v>16417078</v>
      </c>
      <c r="BW110" s="931"/>
      <c r="BX110" s="931"/>
      <c r="BY110" s="931"/>
      <c r="BZ110" s="931"/>
      <c r="CA110" s="931">
        <v>15091577</v>
      </c>
      <c r="CB110" s="931"/>
      <c r="CC110" s="931"/>
      <c r="CD110" s="931"/>
      <c r="CE110" s="931"/>
      <c r="CF110" s="944">
        <v>201.4</v>
      </c>
      <c r="CG110" s="945"/>
      <c r="CH110" s="945"/>
      <c r="CI110" s="945"/>
      <c r="CJ110" s="945"/>
      <c r="CK110" s="946" t="s">
        <v>426</v>
      </c>
      <c r="CL110" s="947"/>
      <c r="CM110" s="929" t="s">
        <v>427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429</v>
      </c>
      <c r="BA111" s="923"/>
      <c r="BB111" s="923"/>
      <c r="BC111" s="923"/>
      <c r="BD111" s="923"/>
      <c r="BE111" s="923"/>
      <c r="BF111" s="923"/>
      <c r="BG111" s="923"/>
      <c r="BH111" s="923"/>
      <c r="BI111" s="923"/>
      <c r="BJ111" s="923"/>
      <c r="BK111" s="923"/>
      <c r="BL111" s="923"/>
      <c r="BM111" s="923"/>
      <c r="BN111" s="923"/>
      <c r="BO111" s="923"/>
      <c r="BP111" s="924"/>
      <c r="BQ111" s="925">
        <v>134765</v>
      </c>
      <c r="BR111" s="926"/>
      <c r="BS111" s="926"/>
      <c r="BT111" s="926"/>
      <c r="BU111" s="926"/>
      <c r="BV111" s="926">
        <v>84957</v>
      </c>
      <c r="BW111" s="926"/>
      <c r="BX111" s="926"/>
      <c r="BY111" s="926"/>
      <c r="BZ111" s="926"/>
      <c r="CA111" s="926">
        <v>70340</v>
      </c>
      <c r="CB111" s="926"/>
      <c r="CC111" s="926"/>
      <c r="CD111" s="926"/>
      <c r="CE111" s="926"/>
      <c r="CF111" s="920">
        <v>0.9</v>
      </c>
      <c r="CG111" s="921"/>
      <c r="CH111" s="921"/>
      <c r="CI111" s="921"/>
      <c r="CJ111" s="921"/>
      <c r="CK111" s="948"/>
      <c r="CL111" s="949"/>
      <c r="CM111" s="922" t="s">
        <v>430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431</v>
      </c>
      <c r="B112" s="953"/>
      <c r="C112" s="923" t="s">
        <v>432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433</v>
      </c>
      <c r="BA112" s="923"/>
      <c r="BB112" s="923"/>
      <c r="BC112" s="923"/>
      <c r="BD112" s="923"/>
      <c r="BE112" s="923"/>
      <c r="BF112" s="923"/>
      <c r="BG112" s="923"/>
      <c r="BH112" s="923"/>
      <c r="BI112" s="923"/>
      <c r="BJ112" s="923"/>
      <c r="BK112" s="923"/>
      <c r="BL112" s="923"/>
      <c r="BM112" s="923"/>
      <c r="BN112" s="923"/>
      <c r="BO112" s="923"/>
      <c r="BP112" s="924"/>
      <c r="BQ112" s="925">
        <v>4707145</v>
      </c>
      <c r="BR112" s="926"/>
      <c r="BS112" s="926"/>
      <c r="BT112" s="926"/>
      <c r="BU112" s="926"/>
      <c r="BV112" s="926">
        <v>4526987</v>
      </c>
      <c r="BW112" s="926"/>
      <c r="BX112" s="926"/>
      <c r="BY112" s="926"/>
      <c r="BZ112" s="926"/>
      <c r="CA112" s="926">
        <v>4327089</v>
      </c>
      <c r="CB112" s="926"/>
      <c r="CC112" s="926"/>
      <c r="CD112" s="926"/>
      <c r="CE112" s="926"/>
      <c r="CF112" s="920">
        <v>57.7</v>
      </c>
      <c r="CG112" s="921"/>
      <c r="CH112" s="921"/>
      <c r="CI112" s="921"/>
      <c r="CJ112" s="921"/>
      <c r="CK112" s="948"/>
      <c r="CL112" s="949"/>
      <c r="CM112" s="922" t="s">
        <v>434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435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423738</v>
      </c>
      <c r="AB113" s="938"/>
      <c r="AC113" s="938"/>
      <c r="AD113" s="938"/>
      <c r="AE113" s="939"/>
      <c r="AF113" s="940">
        <v>396274</v>
      </c>
      <c r="AG113" s="938"/>
      <c r="AH113" s="938"/>
      <c r="AI113" s="938"/>
      <c r="AJ113" s="939"/>
      <c r="AK113" s="940">
        <v>321476</v>
      </c>
      <c r="AL113" s="938"/>
      <c r="AM113" s="938"/>
      <c r="AN113" s="938"/>
      <c r="AO113" s="939"/>
      <c r="AP113" s="941">
        <v>4.3</v>
      </c>
      <c r="AQ113" s="942"/>
      <c r="AR113" s="942"/>
      <c r="AS113" s="942"/>
      <c r="AT113" s="943"/>
      <c r="AU113" s="908"/>
      <c r="AV113" s="909"/>
      <c r="AW113" s="909"/>
      <c r="AX113" s="909"/>
      <c r="AY113" s="909"/>
      <c r="AZ113" s="922" t="s">
        <v>436</v>
      </c>
      <c r="BA113" s="923"/>
      <c r="BB113" s="923"/>
      <c r="BC113" s="923"/>
      <c r="BD113" s="923"/>
      <c r="BE113" s="923"/>
      <c r="BF113" s="923"/>
      <c r="BG113" s="923"/>
      <c r="BH113" s="923"/>
      <c r="BI113" s="923"/>
      <c r="BJ113" s="923"/>
      <c r="BK113" s="923"/>
      <c r="BL113" s="923"/>
      <c r="BM113" s="923"/>
      <c r="BN113" s="923"/>
      <c r="BO113" s="923"/>
      <c r="BP113" s="924"/>
      <c r="BQ113" s="925">
        <v>958497</v>
      </c>
      <c r="BR113" s="926"/>
      <c r="BS113" s="926"/>
      <c r="BT113" s="926"/>
      <c r="BU113" s="926"/>
      <c r="BV113" s="926">
        <v>935938</v>
      </c>
      <c r="BW113" s="926"/>
      <c r="BX113" s="926"/>
      <c r="BY113" s="926"/>
      <c r="BZ113" s="926"/>
      <c r="CA113" s="926">
        <v>959687</v>
      </c>
      <c r="CB113" s="926"/>
      <c r="CC113" s="926"/>
      <c r="CD113" s="926"/>
      <c r="CE113" s="926"/>
      <c r="CF113" s="920">
        <v>12.8</v>
      </c>
      <c r="CG113" s="921"/>
      <c r="CH113" s="921"/>
      <c r="CI113" s="921"/>
      <c r="CJ113" s="921"/>
      <c r="CK113" s="948"/>
      <c r="CL113" s="949"/>
      <c r="CM113" s="922" t="s">
        <v>437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95017</v>
      </c>
      <c r="AB114" s="959"/>
      <c r="AC114" s="959"/>
      <c r="AD114" s="959"/>
      <c r="AE114" s="960"/>
      <c r="AF114" s="961">
        <v>79446</v>
      </c>
      <c r="AG114" s="959"/>
      <c r="AH114" s="959"/>
      <c r="AI114" s="959"/>
      <c r="AJ114" s="960"/>
      <c r="AK114" s="961">
        <v>94224</v>
      </c>
      <c r="AL114" s="959"/>
      <c r="AM114" s="959"/>
      <c r="AN114" s="959"/>
      <c r="AO114" s="960"/>
      <c r="AP114" s="962">
        <v>1.3</v>
      </c>
      <c r="AQ114" s="963"/>
      <c r="AR114" s="963"/>
      <c r="AS114" s="963"/>
      <c r="AT114" s="964"/>
      <c r="AU114" s="908"/>
      <c r="AV114" s="909"/>
      <c r="AW114" s="909"/>
      <c r="AX114" s="909"/>
      <c r="AY114" s="909"/>
      <c r="AZ114" s="922" t="s">
        <v>439</v>
      </c>
      <c r="BA114" s="923"/>
      <c r="BB114" s="923"/>
      <c r="BC114" s="923"/>
      <c r="BD114" s="923"/>
      <c r="BE114" s="923"/>
      <c r="BF114" s="923"/>
      <c r="BG114" s="923"/>
      <c r="BH114" s="923"/>
      <c r="BI114" s="923"/>
      <c r="BJ114" s="923"/>
      <c r="BK114" s="923"/>
      <c r="BL114" s="923"/>
      <c r="BM114" s="923"/>
      <c r="BN114" s="923"/>
      <c r="BO114" s="923"/>
      <c r="BP114" s="924"/>
      <c r="BQ114" s="925">
        <v>1422546</v>
      </c>
      <c r="BR114" s="926"/>
      <c r="BS114" s="926"/>
      <c r="BT114" s="926"/>
      <c r="BU114" s="926"/>
      <c r="BV114" s="926">
        <v>1407870</v>
      </c>
      <c r="BW114" s="926"/>
      <c r="BX114" s="926"/>
      <c r="BY114" s="926"/>
      <c r="BZ114" s="926"/>
      <c r="CA114" s="926">
        <v>1393895</v>
      </c>
      <c r="CB114" s="926"/>
      <c r="CC114" s="926"/>
      <c r="CD114" s="926"/>
      <c r="CE114" s="926"/>
      <c r="CF114" s="920">
        <v>18.600000000000001</v>
      </c>
      <c r="CG114" s="921"/>
      <c r="CH114" s="921"/>
      <c r="CI114" s="921"/>
      <c r="CJ114" s="921"/>
      <c r="CK114" s="948"/>
      <c r="CL114" s="949"/>
      <c r="CM114" s="922" t="s">
        <v>440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441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49999</v>
      </c>
      <c r="AB115" s="938"/>
      <c r="AC115" s="938"/>
      <c r="AD115" s="938"/>
      <c r="AE115" s="939"/>
      <c r="AF115" s="940">
        <v>49808</v>
      </c>
      <c r="AG115" s="938"/>
      <c r="AH115" s="938"/>
      <c r="AI115" s="938"/>
      <c r="AJ115" s="939"/>
      <c r="AK115" s="940">
        <v>14230</v>
      </c>
      <c r="AL115" s="938"/>
      <c r="AM115" s="938"/>
      <c r="AN115" s="938"/>
      <c r="AO115" s="939"/>
      <c r="AP115" s="941">
        <v>0.2</v>
      </c>
      <c r="AQ115" s="942"/>
      <c r="AR115" s="942"/>
      <c r="AS115" s="942"/>
      <c r="AT115" s="943"/>
      <c r="AU115" s="908"/>
      <c r="AV115" s="909"/>
      <c r="AW115" s="909"/>
      <c r="AX115" s="909"/>
      <c r="AY115" s="909"/>
      <c r="AZ115" s="922" t="s">
        <v>442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443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444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447</v>
      </c>
      <c r="Z117" s="894"/>
      <c r="AA117" s="978">
        <v>2347863</v>
      </c>
      <c r="AB117" s="979"/>
      <c r="AC117" s="979"/>
      <c r="AD117" s="979"/>
      <c r="AE117" s="980"/>
      <c r="AF117" s="981">
        <v>2276650</v>
      </c>
      <c r="AG117" s="979"/>
      <c r="AH117" s="979"/>
      <c r="AI117" s="979"/>
      <c r="AJ117" s="980"/>
      <c r="AK117" s="981">
        <v>2269135</v>
      </c>
      <c r="AL117" s="979"/>
      <c r="AM117" s="979"/>
      <c r="AN117" s="979"/>
      <c r="AO117" s="980"/>
      <c r="AP117" s="982"/>
      <c r="AQ117" s="983"/>
      <c r="AR117" s="983"/>
      <c r="AS117" s="983"/>
      <c r="AT117" s="984"/>
      <c r="AU117" s="908"/>
      <c r="AV117" s="909"/>
      <c r="AW117" s="909"/>
      <c r="AX117" s="909"/>
      <c r="AY117" s="909"/>
      <c r="AZ117" s="974" t="s">
        <v>448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423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420</v>
      </c>
      <c r="AB118" s="893"/>
      <c r="AC118" s="893"/>
      <c r="AD118" s="893"/>
      <c r="AE118" s="894"/>
      <c r="AF118" s="892" t="s">
        <v>421</v>
      </c>
      <c r="AG118" s="893"/>
      <c r="AH118" s="893"/>
      <c r="AI118" s="893"/>
      <c r="AJ118" s="894"/>
      <c r="AK118" s="892" t="s">
        <v>294</v>
      </c>
      <c r="AL118" s="893"/>
      <c r="AM118" s="893"/>
      <c r="AN118" s="893"/>
      <c r="AO118" s="894"/>
      <c r="AP118" s="970" t="s">
        <v>422</v>
      </c>
      <c r="AQ118" s="971"/>
      <c r="AR118" s="971"/>
      <c r="AS118" s="971"/>
      <c r="AT118" s="972"/>
      <c r="AU118" s="908"/>
      <c r="AV118" s="909"/>
      <c r="AW118" s="909"/>
      <c r="AX118" s="909"/>
      <c r="AY118" s="909"/>
      <c r="AZ118" s="973" t="s">
        <v>450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451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426</v>
      </c>
      <c r="B119" s="947"/>
      <c r="C119" s="929" t="s">
        <v>427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452</v>
      </c>
      <c r="BP119" s="1005"/>
      <c r="BQ119" s="999">
        <v>24731272</v>
      </c>
      <c r="BR119" s="1000"/>
      <c r="BS119" s="1000"/>
      <c r="BT119" s="1000"/>
      <c r="BU119" s="1000"/>
      <c r="BV119" s="1000">
        <v>23372830</v>
      </c>
      <c r="BW119" s="1000"/>
      <c r="BX119" s="1000"/>
      <c r="BY119" s="1000"/>
      <c r="BZ119" s="1000"/>
      <c r="CA119" s="1000">
        <v>21842588</v>
      </c>
      <c r="CB119" s="1000"/>
      <c r="CC119" s="1000"/>
      <c r="CD119" s="1000"/>
      <c r="CE119" s="1000"/>
      <c r="CF119" s="1001"/>
      <c r="CG119" s="1002"/>
      <c r="CH119" s="1002"/>
      <c r="CI119" s="1002"/>
      <c r="CJ119" s="1003"/>
      <c r="CK119" s="950"/>
      <c r="CL119" s="951"/>
      <c r="CM119" s="973" t="s">
        <v>453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134765</v>
      </c>
      <c r="DH119" s="986"/>
      <c r="DI119" s="986"/>
      <c r="DJ119" s="986"/>
      <c r="DK119" s="987"/>
      <c r="DL119" s="985">
        <v>84957</v>
      </c>
      <c r="DM119" s="986"/>
      <c r="DN119" s="986"/>
      <c r="DO119" s="986"/>
      <c r="DP119" s="987"/>
      <c r="DQ119" s="985">
        <v>70340</v>
      </c>
      <c r="DR119" s="986"/>
      <c r="DS119" s="986"/>
      <c r="DT119" s="986"/>
      <c r="DU119" s="987"/>
      <c r="DV119" s="988">
        <v>0.9</v>
      </c>
      <c r="DW119" s="989"/>
      <c r="DX119" s="989"/>
      <c r="DY119" s="989"/>
      <c r="DZ119" s="990"/>
    </row>
    <row r="120" spans="1:130" s="218" customFormat="1" ht="26.25" customHeight="1" x14ac:dyDescent="0.15">
      <c r="A120" s="1058"/>
      <c r="B120" s="949"/>
      <c r="C120" s="922" t="s">
        <v>430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454</v>
      </c>
      <c r="AV120" s="992"/>
      <c r="AW120" s="992"/>
      <c r="AX120" s="992"/>
      <c r="AY120" s="993"/>
      <c r="AZ120" s="929" t="s">
        <v>455</v>
      </c>
      <c r="BA120" s="897"/>
      <c r="BB120" s="897"/>
      <c r="BC120" s="897"/>
      <c r="BD120" s="897"/>
      <c r="BE120" s="897"/>
      <c r="BF120" s="897"/>
      <c r="BG120" s="897"/>
      <c r="BH120" s="897"/>
      <c r="BI120" s="897"/>
      <c r="BJ120" s="897"/>
      <c r="BK120" s="897"/>
      <c r="BL120" s="897"/>
      <c r="BM120" s="897"/>
      <c r="BN120" s="897"/>
      <c r="BO120" s="897"/>
      <c r="BP120" s="898"/>
      <c r="BQ120" s="930">
        <v>6042186</v>
      </c>
      <c r="BR120" s="931"/>
      <c r="BS120" s="931"/>
      <c r="BT120" s="931"/>
      <c r="BU120" s="931"/>
      <c r="BV120" s="931">
        <v>6122247</v>
      </c>
      <c r="BW120" s="931"/>
      <c r="BX120" s="931"/>
      <c r="BY120" s="931"/>
      <c r="BZ120" s="931"/>
      <c r="CA120" s="931">
        <v>6458029</v>
      </c>
      <c r="CB120" s="931"/>
      <c r="CC120" s="931"/>
      <c r="CD120" s="931"/>
      <c r="CE120" s="931"/>
      <c r="CF120" s="944">
        <v>86.2</v>
      </c>
      <c r="CG120" s="945"/>
      <c r="CH120" s="945"/>
      <c r="CI120" s="945"/>
      <c r="CJ120" s="945"/>
      <c r="CK120" s="1006" t="s">
        <v>456</v>
      </c>
      <c r="CL120" s="1007"/>
      <c r="CM120" s="1007"/>
      <c r="CN120" s="1007"/>
      <c r="CO120" s="1008"/>
      <c r="CP120" s="1014" t="s">
        <v>405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3335831</v>
      </c>
      <c r="DR120" s="931"/>
      <c r="DS120" s="931"/>
      <c r="DT120" s="931"/>
      <c r="DU120" s="931"/>
      <c r="DV120" s="932">
        <v>44.5</v>
      </c>
      <c r="DW120" s="932"/>
      <c r="DX120" s="932"/>
      <c r="DY120" s="932"/>
      <c r="DZ120" s="933"/>
    </row>
    <row r="121" spans="1:130" s="218" customFormat="1" ht="26.25" customHeight="1" x14ac:dyDescent="0.15">
      <c r="A121" s="1058"/>
      <c r="B121" s="949"/>
      <c r="C121" s="974" t="s">
        <v>457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458</v>
      </c>
      <c r="BA121" s="923"/>
      <c r="BB121" s="923"/>
      <c r="BC121" s="923"/>
      <c r="BD121" s="923"/>
      <c r="BE121" s="923"/>
      <c r="BF121" s="923"/>
      <c r="BG121" s="923"/>
      <c r="BH121" s="923"/>
      <c r="BI121" s="923"/>
      <c r="BJ121" s="923"/>
      <c r="BK121" s="923"/>
      <c r="BL121" s="923"/>
      <c r="BM121" s="923"/>
      <c r="BN121" s="923"/>
      <c r="BO121" s="923"/>
      <c r="BP121" s="924"/>
      <c r="BQ121" s="925">
        <v>114912</v>
      </c>
      <c r="BR121" s="926"/>
      <c r="BS121" s="926"/>
      <c r="BT121" s="926"/>
      <c r="BU121" s="926"/>
      <c r="BV121" s="926">
        <v>90161</v>
      </c>
      <c r="BW121" s="926"/>
      <c r="BX121" s="926"/>
      <c r="BY121" s="926"/>
      <c r="BZ121" s="926"/>
      <c r="CA121" s="926">
        <v>72685</v>
      </c>
      <c r="CB121" s="926"/>
      <c r="CC121" s="926"/>
      <c r="CD121" s="926"/>
      <c r="CE121" s="926"/>
      <c r="CF121" s="920">
        <v>1</v>
      </c>
      <c r="CG121" s="921"/>
      <c r="CH121" s="921"/>
      <c r="CI121" s="921"/>
      <c r="CJ121" s="921"/>
      <c r="CK121" s="1009"/>
      <c r="CL121" s="1010"/>
      <c r="CM121" s="1010"/>
      <c r="CN121" s="1010"/>
      <c r="CO121" s="1011"/>
      <c r="CP121" s="1019" t="s">
        <v>402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544943</v>
      </c>
      <c r="DR121" s="926"/>
      <c r="DS121" s="926"/>
      <c r="DT121" s="926"/>
      <c r="DU121" s="926"/>
      <c r="DV121" s="927">
        <v>7.3</v>
      </c>
      <c r="DW121" s="927"/>
      <c r="DX121" s="927"/>
      <c r="DY121" s="927"/>
      <c r="DZ121" s="928"/>
    </row>
    <row r="122" spans="1:130" s="218" customFormat="1" ht="26.25" customHeight="1" x14ac:dyDescent="0.15">
      <c r="A122" s="1058"/>
      <c r="B122" s="949"/>
      <c r="C122" s="922" t="s">
        <v>440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459</v>
      </c>
      <c r="BA122" s="965"/>
      <c r="BB122" s="965"/>
      <c r="BC122" s="965"/>
      <c r="BD122" s="965"/>
      <c r="BE122" s="965"/>
      <c r="BF122" s="965"/>
      <c r="BG122" s="965"/>
      <c r="BH122" s="965"/>
      <c r="BI122" s="965"/>
      <c r="BJ122" s="965"/>
      <c r="BK122" s="965"/>
      <c r="BL122" s="965"/>
      <c r="BM122" s="965"/>
      <c r="BN122" s="965"/>
      <c r="BO122" s="965"/>
      <c r="BP122" s="966"/>
      <c r="BQ122" s="999">
        <v>15943910</v>
      </c>
      <c r="BR122" s="1000"/>
      <c r="BS122" s="1000"/>
      <c r="BT122" s="1000"/>
      <c r="BU122" s="1000"/>
      <c r="BV122" s="1000">
        <v>14883031</v>
      </c>
      <c r="BW122" s="1000"/>
      <c r="BX122" s="1000"/>
      <c r="BY122" s="1000"/>
      <c r="BZ122" s="1000"/>
      <c r="CA122" s="1000">
        <v>13592653</v>
      </c>
      <c r="CB122" s="1000"/>
      <c r="CC122" s="1000"/>
      <c r="CD122" s="1000"/>
      <c r="CE122" s="1000"/>
      <c r="CF122" s="1017">
        <v>181.4</v>
      </c>
      <c r="CG122" s="1018"/>
      <c r="CH122" s="1018"/>
      <c r="CI122" s="1018"/>
      <c r="CJ122" s="1018"/>
      <c r="CK122" s="1009"/>
      <c r="CL122" s="1010"/>
      <c r="CM122" s="1010"/>
      <c r="CN122" s="1010"/>
      <c r="CO122" s="1011"/>
      <c r="CP122" s="1019" t="s">
        <v>404</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272662</v>
      </c>
      <c r="DR122" s="926"/>
      <c r="DS122" s="926"/>
      <c r="DT122" s="926"/>
      <c r="DU122" s="926"/>
      <c r="DV122" s="927">
        <v>3.6</v>
      </c>
      <c r="DW122" s="927"/>
      <c r="DX122" s="927"/>
      <c r="DY122" s="927"/>
      <c r="DZ122" s="928"/>
    </row>
    <row r="123" spans="1:130" s="218" customFormat="1" ht="26.25" customHeight="1" x14ac:dyDescent="0.15">
      <c r="A123" s="1058"/>
      <c r="B123" s="949"/>
      <c r="C123" s="922" t="s">
        <v>446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460</v>
      </c>
      <c r="BP123" s="1005"/>
      <c r="BQ123" s="1064">
        <v>22101008</v>
      </c>
      <c r="BR123" s="1031"/>
      <c r="BS123" s="1031"/>
      <c r="BT123" s="1031"/>
      <c r="BU123" s="1031"/>
      <c r="BV123" s="1031">
        <v>21095439</v>
      </c>
      <c r="BW123" s="1031"/>
      <c r="BX123" s="1031"/>
      <c r="BY123" s="1031"/>
      <c r="BZ123" s="1031"/>
      <c r="CA123" s="1031">
        <v>20123367</v>
      </c>
      <c r="CB123" s="1031"/>
      <c r="CC123" s="1031"/>
      <c r="CD123" s="1031"/>
      <c r="CE123" s="1031"/>
      <c r="CF123" s="1001"/>
      <c r="CG123" s="1002"/>
      <c r="CH123" s="1002"/>
      <c r="CI123" s="1002"/>
      <c r="CJ123" s="1003"/>
      <c r="CK123" s="1009"/>
      <c r="CL123" s="1010"/>
      <c r="CM123" s="1010"/>
      <c r="CN123" s="1010"/>
      <c r="CO123" s="1011"/>
      <c r="CP123" s="1019" t="s">
        <v>403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v>121489</v>
      </c>
      <c r="DR123" s="959"/>
      <c r="DS123" s="959"/>
      <c r="DT123" s="959"/>
      <c r="DU123" s="960"/>
      <c r="DV123" s="962">
        <v>1.6</v>
      </c>
      <c r="DW123" s="963"/>
      <c r="DX123" s="963"/>
      <c r="DY123" s="963"/>
      <c r="DZ123" s="964"/>
    </row>
    <row r="124" spans="1:130" s="218" customFormat="1" ht="26.25" customHeight="1" thickBot="1" x14ac:dyDescent="0.2">
      <c r="A124" s="1058"/>
      <c r="B124" s="949"/>
      <c r="C124" s="922" t="s">
        <v>449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461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38</v>
      </c>
      <c r="BR124" s="1027"/>
      <c r="BS124" s="1027"/>
      <c r="BT124" s="1027"/>
      <c r="BU124" s="1027"/>
      <c r="BV124" s="1027">
        <v>32</v>
      </c>
      <c r="BW124" s="1027"/>
      <c r="BX124" s="1027"/>
      <c r="BY124" s="1027"/>
      <c r="BZ124" s="1027"/>
      <c r="CA124" s="1027">
        <v>22.9</v>
      </c>
      <c r="CB124" s="1027"/>
      <c r="CC124" s="1027"/>
      <c r="CD124" s="1027"/>
      <c r="CE124" s="1027"/>
      <c r="CF124" s="1028"/>
      <c r="CG124" s="1029"/>
      <c r="CH124" s="1029"/>
      <c r="CI124" s="1029"/>
      <c r="CJ124" s="1030"/>
      <c r="CK124" s="1012"/>
      <c r="CL124" s="1012"/>
      <c r="CM124" s="1012"/>
      <c r="CN124" s="1012"/>
      <c r="CO124" s="1013"/>
      <c r="CP124" s="1019" t="s">
        <v>462</v>
      </c>
      <c r="CQ124" s="1020"/>
      <c r="CR124" s="1020"/>
      <c r="CS124" s="1020"/>
      <c r="CT124" s="1020"/>
      <c r="CU124" s="1020"/>
      <c r="CV124" s="1020"/>
      <c r="CW124" s="1020"/>
      <c r="CX124" s="1020"/>
      <c r="CY124" s="1020"/>
      <c r="CZ124" s="1020"/>
      <c r="DA124" s="1020"/>
      <c r="DB124" s="1020"/>
      <c r="DC124" s="1020"/>
      <c r="DD124" s="1020"/>
      <c r="DE124" s="1020"/>
      <c r="DF124" s="1021"/>
      <c r="DG124" s="1004">
        <v>4707145</v>
      </c>
      <c r="DH124" s="986"/>
      <c r="DI124" s="986"/>
      <c r="DJ124" s="986"/>
      <c r="DK124" s="987"/>
      <c r="DL124" s="985">
        <v>4526987</v>
      </c>
      <c r="DM124" s="986"/>
      <c r="DN124" s="986"/>
      <c r="DO124" s="986"/>
      <c r="DP124" s="987"/>
      <c r="DQ124" s="985">
        <v>52164</v>
      </c>
      <c r="DR124" s="986"/>
      <c r="DS124" s="986"/>
      <c r="DT124" s="986"/>
      <c r="DU124" s="987"/>
      <c r="DV124" s="988">
        <v>0.7</v>
      </c>
      <c r="DW124" s="989"/>
      <c r="DX124" s="989"/>
      <c r="DY124" s="989"/>
      <c r="DZ124" s="990"/>
    </row>
    <row r="125" spans="1:130" s="218" customFormat="1" ht="26.25" customHeight="1" x14ac:dyDescent="0.15">
      <c r="A125" s="1058"/>
      <c r="B125" s="949"/>
      <c r="C125" s="922" t="s">
        <v>451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463</v>
      </c>
      <c r="CL125" s="1007"/>
      <c r="CM125" s="1007"/>
      <c r="CN125" s="1007"/>
      <c r="CO125" s="1008"/>
      <c r="CP125" s="929" t="s">
        <v>464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453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49496</v>
      </c>
      <c r="AB126" s="959"/>
      <c r="AC126" s="959"/>
      <c r="AD126" s="959"/>
      <c r="AE126" s="960"/>
      <c r="AF126" s="961">
        <v>49496</v>
      </c>
      <c r="AG126" s="959"/>
      <c r="AH126" s="959"/>
      <c r="AI126" s="959"/>
      <c r="AJ126" s="960"/>
      <c r="AK126" s="961">
        <v>14068</v>
      </c>
      <c r="AL126" s="959"/>
      <c r="AM126" s="959"/>
      <c r="AN126" s="959"/>
      <c r="AO126" s="960"/>
      <c r="AP126" s="962">
        <v>0.2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465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466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503</v>
      </c>
      <c r="AB127" s="959"/>
      <c r="AC127" s="959"/>
      <c r="AD127" s="959"/>
      <c r="AE127" s="960"/>
      <c r="AF127" s="961">
        <v>312</v>
      </c>
      <c r="AG127" s="959"/>
      <c r="AH127" s="959"/>
      <c r="AI127" s="959"/>
      <c r="AJ127" s="960"/>
      <c r="AK127" s="961">
        <v>162</v>
      </c>
      <c r="AL127" s="959"/>
      <c r="AM127" s="959"/>
      <c r="AN127" s="959"/>
      <c r="AO127" s="960"/>
      <c r="AP127" s="962">
        <v>0</v>
      </c>
      <c r="AQ127" s="963"/>
      <c r="AR127" s="963"/>
      <c r="AS127" s="963"/>
      <c r="AT127" s="964"/>
      <c r="AU127" s="220"/>
      <c r="AV127" s="220"/>
      <c r="AW127" s="220"/>
      <c r="AX127" s="1032" t="s">
        <v>467</v>
      </c>
      <c r="AY127" s="1033"/>
      <c r="AZ127" s="1033"/>
      <c r="BA127" s="1033"/>
      <c r="BB127" s="1033"/>
      <c r="BC127" s="1033"/>
      <c r="BD127" s="1033"/>
      <c r="BE127" s="1034"/>
      <c r="BF127" s="1035" t="s">
        <v>468</v>
      </c>
      <c r="BG127" s="1033"/>
      <c r="BH127" s="1033"/>
      <c r="BI127" s="1033"/>
      <c r="BJ127" s="1033"/>
      <c r="BK127" s="1033"/>
      <c r="BL127" s="1034"/>
      <c r="BM127" s="1035" t="s">
        <v>469</v>
      </c>
      <c r="BN127" s="1033"/>
      <c r="BO127" s="1033"/>
      <c r="BP127" s="1033"/>
      <c r="BQ127" s="1033"/>
      <c r="BR127" s="1033"/>
      <c r="BS127" s="1034"/>
      <c r="BT127" s="1035" t="s">
        <v>470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471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472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473</v>
      </c>
      <c r="X128" s="1044"/>
      <c r="Y128" s="1044"/>
      <c r="Z128" s="1045"/>
      <c r="AA128" s="1046">
        <v>9523</v>
      </c>
      <c r="AB128" s="1047"/>
      <c r="AC128" s="1047"/>
      <c r="AD128" s="1047"/>
      <c r="AE128" s="1048"/>
      <c r="AF128" s="1049">
        <v>9786</v>
      </c>
      <c r="AG128" s="1047"/>
      <c r="AH128" s="1047"/>
      <c r="AI128" s="1047"/>
      <c r="AJ128" s="1048"/>
      <c r="AK128" s="1049">
        <v>11933</v>
      </c>
      <c r="AL128" s="1047"/>
      <c r="AM128" s="1047"/>
      <c r="AN128" s="1047"/>
      <c r="AO128" s="1048"/>
      <c r="AP128" s="1050"/>
      <c r="AQ128" s="1051"/>
      <c r="AR128" s="1051"/>
      <c r="AS128" s="1051"/>
      <c r="AT128" s="1052"/>
      <c r="AU128" s="220"/>
      <c r="AV128" s="220"/>
      <c r="AW128" s="220"/>
      <c r="AX128" s="896" t="s">
        <v>474</v>
      </c>
      <c r="AY128" s="897"/>
      <c r="AZ128" s="897"/>
      <c r="BA128" s="897"/>
      <c r="BB128" s="897"/>
      <c r="BC128" s="897"/>
      <c r="BD128" s="897"/>
      <c r="BE128" s="898"/>
      <c r="BF128" s="1053" t="s">
        <v>122</v>
      </c>
      <c r="BG128" s="1054"/>
      <c r="BH128" s="1054"/>
      <c r="BI128" s="1054"/>
      <c r="BJ128" s="1054"/>
      <c r="BK128" s="1054"/>
      <c r="BL128" s="1055"/>
      <c r="BM128" s="1053">
        <v>13.52</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475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476</v>
      </c>
      <c r="X129" s="1071"/>
      <c r="Y129" s="1071"/>
      <c r="Z129" s="1072"/>
      <c r="AA129" s="958">
        <v>8439909</v>
      </c>
      <c r="AB129" s="959"/>
      <c r="AC129" s="959"/>
      <c r="AD129" s="959"/>
      <c r="AE129" s="960"/>
      <c r="AF129" s="961">
        <v>8605507</v>
      </c>
      <c r="AG129" s="959"/>
      <c r="AH129" s="959"/>
      <c r="AI129" s="959"/>
      <c r="AJ129" s="960"/>
      <c r="AK129" s="961">
        <v>9008920</v>
      </c>
      <c r="AL129" s="959"/>
      <c r="AM129" s="959"/>
      <c r="AN129" s="959"/>
      <c r="AO129" s="960"/>
      <c r="AP129" s="1073"/>
      <c r="AQ129" s="1074"/>
      <c r="AR129" s="1074"/>
      <c r="AS129" s="1074"/>
      <c r="AT129" s="1075"/>
      <c r="AU129" s="221"/>
      <c r="AV129" s="221"/>
      <c r="AW129" s="221"/>
      <c r="AX129" s="1065" t="s">
        <v>477</v>
      </c>
      <c r="AY129" s="923"/>
      <c r="AZ129" s="923"/>
      <c r="BA129" s="923"/>
      <c r="BB129" s="923"/>
      <c r="BC129" s="923"/>
      <c r="BD129" s="923"/>
      <c r="BE129" s="924"/>
      <c r="BF129" s="1066" t="s">
        <v>122</v>
      </c>
      <c r="BG129" s="1067"/>
      <c r="BH129" s="1067"/>
      <c r="BI129" s="1067"/>
      <c r="BJ129" s="1067"/>
      <c r="BK129" s="1067"/>
      <c r="BL129" s="1068"/>
      <c r="BM129" s="1066">
        <v>18.52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479</v>
      </c>
      <c r="X130" s="1071"/>
      <c r="Y130" s="1071"/>
      <c r="Z130" s="1072"/>
      <c r="AA130" s="958">
        <v>1519648</v>
      </c>
      <c r="AB130" s="959"/>
      <c r="AC130" s="959"/>
      <c r="AD130" s="959"/>
      <c r="AE130" s="960"/>
      <c r="AF130" s="961">
        <v>1504442</v>
      </c>
      <c r="AG130" s="959"/>
      <c r="AH130" s="959"/>
      <c r="AI130" s="959"/>
      <c r="AJ130" s="960"/>
      <c r="AK130" s="961">
        <v>1513931</v>
      </c>
      <c r="AL130" s="959"/>
      <c r="AM130" s="959"/>
      <c r="AN130" s="959"/>
      <c r="AO130" s="960"/>
      <c r="AP130" s="1073"/>
      <c r="AQ130" s="1074"/>
      <c r="AR130" s="1074"/>
      <c r="AS130" s="1074"/>
      <c r="AT130" s="1075"/>
      <c r="AU130" s="221"/>
      <c r="AV130" s="221"/>
      <c r="AW130" s="221"/>
      <c r="AX130" s="1065" t="s">
        <v>480</v>
      </c>
      <c r="AY130" s="923"/>
      <c r="AZ130" s="923"/>
      <c r="BA130" s="923"/>
      <c r="BB130" s="923"/>
      <c r="BC130" s="923"/>
      <c r="BD130" s="923"/>
      <c r="BE130" s="924"/>
      <c r="BF130" s="1101">
        <v>10.8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481</v>
      </c>
      <c r="X131" s="1108"/>
      <c r="Y131" s="1108"/>
      <c r="Z131" s="1109"/>
      <c r="AA131" s="1004">
        <v>6920261</v>
      </c>
      <c r="AB131" s="986"/>
      <c r="AC131" s="986"/>
      <c r="AD131" s="986"/>
      <c r="AE131" s="987"/>
      <c r="AF131" s="985">
        <v>7101065</v>
      </c>
      <c r="AG131" s="986"/>
      <c r="AH131" s="986"/>
      <c r="AI131" s="986"/>
      <c r="AJ131" s="987"/>
      <c r="AK131" s="985">
        <v>7494989</v>
      </c>
      <c r="AL131" s="986"/>
      <c r="AM131" s="986"/>
      <c r="AN131" s="986"/>
      <c r="AO131" s="987"/>
      <c r="AP131" s="1110"/>
      <c r="AQ131" s="1111"/>
      <c r="AR131" s="1111"/>
      <c r="AS131" s="1111"/>
      <c r="AT131" s="1112"/>
      <c r="AU131" s="221"/>
      <c r="AV131" s="221"/>
      <c r="AW131" s="221"/>
      <c r="AX131" s="1083" t="s">
        <v>482</v>
      </c>
      <c r="AY131" s="726"/>
      <c r="AZ131" s="726"/>
      <c r="BA131" s="726"/>
      <c r="BB131" s="726"/>
      <c r="BC131" s="726"/>
      <c r="BD131" s="726"/>
      <c r="BE131" s="1037"/>
      <c r="BF131" s="1084">
        <v>22.9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483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484</v>
      </c>
      <c r="W132" s="1094"/>
      <c r="X132" s="1094"/>
      <c r="Y132" s="1094"/>
      <c r="Z132" s="1095"/>
      <c r="AA132" s="1096">
        <v>11.830363050000001</v>
      </c>
      <c r="AB132" s="1097"/>
      <c r="AC132" s="1097"/>
      <c r="AD132" s="1097"/>
      <c r="AE132" s="1098"/>
      <c r="AF132" s="1099">
        <v>10.736727520000001</v>
      </c>
      <c r="AG132" s="1097"/>
      <c r="AH132" s="1097"/>
      <c r="AI132" s="1097"/>
      <c r="AJ132" s="1098"/>
      <c r="AK132" s="1099">
        <v>9.9169058149999998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485</v>
      </c>
      <c r="W133" s="1077"/>
      <c r="X133" s="1077"/>
      <c r="Y133" s="1077"/>
      <c r="Z133" s="1078"/>
      <c r="AA133" s="1079">
        <v>10.7</v>
      </c>
      <c r="AB133" s="1080"/>
      <c r="AC133" s="1080"/>
      <c r="AD133" s="1080"/>
      <c r="AE133" s="1081"/>
      <c r="AF133" s="1079">
        <v>10.8</v>
      </c>
      <c r="AG133" s="1080"/>
      <c r="AH133" s="1080"/>
      <c r="AI133" s="1080"/>
      <c r="AJ133" s="1081"/>
      <c r="AK133" s="1079">
        <v>10.8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UJuAbznHNXY742IMjE+62jAEpTRo+8uZLMU1uQd/CCCxgmdMQ9kYLMW5Uxh9uki09t32mnK9VKbgyrlAb+IGBw==" saltValue="wVD0YNJIVkdgPFdcyDdr5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25" zoomScaleNormal="85" zoomScaleSheetLayoutView="2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D0lIjdJzGeCU9BYuKEmaQJRHU2qxYmRNFTe64hSJDtkDtK9zdsWuzGWxiFuexOuIzHzkFaJXs3fhW5jPyze6A==" saltValue="6/jeaDiwFcOWxgk0RlpM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Rxgt9MlCcw4aMWMU7xk8Iw88CxQqv3rT1YmKzmRwSxtDKG7jesUwh9JqdJqU323wk/e++Y63bX8bcubqyWHJg==" saltValue="IwRarNNGgDEilvVuboTf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489</v>
      </c>
      <c r="AP7" s="260"/>
      <c r="AQ7" s="261" t="s">
        <v>490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491</v>
      </c>
      <c r="AQ8" s="267" t="s">
        <v>492</v>
      </c>
      <c r="AR8" s="268" t="s">
        <v>493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494</v>
      </c>
      <c r="AL9" s="1117"/>
      <c r="AM9" s="1117"/>
      <c r="AN9" s="1118"/>
      <c r="AO9" s="269">
        <v>2438900</v>
      </c>
      <c r="AP9" s="269">
        <v>89947</v>
      </c>
      <c r="AQ9" s="270">
        <v>72090</v>
      </c>
      <c r="AR9" s="271">
        <v>24.8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495</v>
      </c>
      <c r="AL10" s="1117"/>
      <c r="AM10" s="1117"/>
      <c r="AN10" s="1118"/>
      <c r="AO10" s="272">
        <v>461345</v>
      </c>
      <c r="AP10" s="272">
        <v>17014</v>
      </c>
      <c r="AQ10" s="273">
        <v>9072</v>
      </c>
      <c r="AR10" s="274">
        <v>87.5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496</v>
      </c>
      <c r="AL11" s="1117"/>
      <c r="AM11" s="1117"/>
      <c r="AN11" s="1118"/>
      <c r="AO11" s="272" t="s">
        <v>497</v>
      </c>
      <c r="AP11" s="272" t="s">
        <v>497</v>
      </c>
      <c r="AQ11" s="273">
        <v>383</v>
      </c>
      <c r="AR11" s="274" t="s">
        <v>497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498</v>
      </c>
      <c r="AL12" s="1117"/>
      <c r="AM12" s="1117"/>
      <c r="AN12" s="1118"/>
      <c r="AO12" s="272" t="s">
        <v>497</v>
      </c>
      <c r="AP12" s="272" t="s">
        <v>497</v>
      </c>
      <c r="AQ12" s="273">
        <v>26</v>
      </c>
      <c r="AR12" s="274" t="s">
        <v>497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499</v>
      </c>
      <c r="AL13" s="1117"/>
      <c r="AM13" s="1117"/>
      <c r="AN13" s="1118"/>
      <c r="AO13" s="272">
        <v>39222</v>
      </c>
      <c r="AP13" s="272">
        <v>1447</v>
      </c>
      <c r="AQ13" s="273">
        <v>2732</v>
      </c>
      <c r="AR13" s="274">
        <v>-47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500</v>
      </c>
      <c r="AL14" s="1117"/>
      <c r="AM14" s="1117"/>
      <c r="AN14" s="1118"/>
      <c r="AO14" s="272">
        <v>21519</v>
      </c>
      <c r="AP14" s="272">
        <v>794</v>
      </c>
      <c r="AQ14" s="273">
        <v>1315</v>
      </c>
      <c r="AR14" s="274">
        <v>-39.6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501</v>
      </c>
      <c r="AL15" s="1120"/>
      <c r="AM15" s="1120"/>
      <c r="AN15" s="1121"/>
      <c r="AO15" s="272">
        <v>-141297</v>
      </c>
      <c r="AP15" s="272">
        <v>-5211</v>
      </c>
      <c r="AQ15" s="273">
        <v>-4107</v>
      </c>
      <c r="AR15" s="274">
        <v>26.9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2819689</v>
      </c>
      <c r="AP16" s="272">
        <v>103990</v>
      </c>
      <c r="AQ16" s="273">
        <v>81511</v>
      </c>
      <c r="AR16" s="274">
        <v>27.6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503</v>
      </c>
      <c r="AP20" s="281" t="s">
        <v>504</v>
      </c>
      <c r="AQ20" s="282" t="s">
        <v>505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506</v>
      </c>
      <c r="AL21" s="1123"/>
      <c r="AM21" s="1123"/>
      <c r="AN21" s="1124"/>
      <c r="AO21" s="285">
        <v>7.27</v>
      </c>
      <c r="AP21" s="286">
        <v>6.74</v>
      </c>
      <c r="AQ21" s="287">
        <v>0.53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507</v>
      </c>
      <c r="AL22" s="1123"/>
      <c r="AM22" s="1123"/>
      <c r="AN22" s="1124"/>
      <c r="AO22" s="290">
        <v>95.8</v>
      </c>
      <c r="AP22" s="291">
        <v>97</v>
      </c>
      <c r="AQ22" s="292">
        <v>-1.2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510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489</v>
      </c>
      <c r="AP30" s="260"/>
      <c r="AQ30" s="261" t="s">
        <v>490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491</v>
      </c>
      <c r="AQ31" s="267" t="s">
        <v>492</v>
      </c>
      <c r="AR31" s="268" t="s">
        <v>493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511</v>
      </c>
      <c r="AL32" s="1131"/>
      <c r="AM32" s="1131"/>
      <c r="AN32" s="1132"/>
      <c r="AO32" s="300">
        <v>1839205</v>
      </c>
      <c r="AP32" s="300">
        <v>67830</v>
      </c>
      <c r="AQ32" s="301">
        <v>33695</v>
      </c>
      <c r="AR32" s="302">
        <v>101.3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512</v>
      </c>
      <c r="AL33" s="1131"/>
      <c r="AM33" s="1131"/>
      <c r="AN33" s="1132"/>
      <c r="AO33" s="300" t="s">
        <v>497</v>
      </c>
      <c r="AP33" s="300" t="s">
        <v>497</v>
      </c>
      <c r="AQ33" s="301" t="s">
        <v>497</v>
      </c>
      <c r="AR33" s="302" t="s">
        <v>497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513</v>
      </c>
      <c r="AL34" s="1131"/>
      <c r="AM34" s="1131"/>
      <c r="AN34" s="1132"/>
      <c r="AO34" s="300" t="s">
        <v>497</v>
      </c>
      <c r="AP34" s="300" t="s">
        <v>497</v>
      </c>
      <c r="AQ34" s="301" t="s">
        <v>497</v>
      </c>
      <c r="AR34" s="302" t="s">
        <v>497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514</v>
      </c>
      <c r="AL35" s="1131"/>
      <c r="AM35" s="1131"/>
      <c r="AN35" s="1132"/>
      <c r="AO35" s="300">
        <v>321476</v>
      </c>
      <c r="AP35" s="300">
        <v>11856</v>
      </c>
      <c r="AQ35" s="301">
        <v>8394</v>
      </c>
      <c r="AR35" s="302">
        <v>41.2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515</v>
      </c>
      <c r="AL36" s="1131"/>
      <c r="AM36" s="1131"/>
      <c r="AN36" s="1132"/>
      <c r="AO36" s="300">
        <v>94224</v>
      </c>
      <c r="AP36" s="300">
        <v>3475</v>
      </c>
      <c r="AQ36" s="301">
        <v>1998</v>
      </c>
      <c r="AR36" s="302">
        <v>73.900000000000006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516</v>
      </c>
      <c r="AL37" s="1131"/>
      <c r="AM37" s="1131"/>
      <c r="AN37" s="1132"/>
      <c r="AO37" s="300">
        <v>14230</v>
      </c>
      <c r="AP37" s="300">
        <v>525</v>
      </c>
      <c r="AQ37" s="301">
        <v>1021</v>
      </c>
      <c r="AR37" s="302">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517</v>
      </c>
      <c r="AL38" s="1134"/>
      <c r="AM38" s="1134"/>
      <c r="AN38" s="1135"/>
      <c r="AO38" s="303" t="s">
        <v>497</v>
      </c>
      <c r="AP38" s="303" t="s">
        <v>497</v>
      </c>
      <c r="AQ38" s="304">
        <v>3</v>
      </c>
      <c r="AR38" s="292" t="s">
        <v>497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518</v>
      </c>
      <c r="AL39" s="1134"/>
      <c r="AM39" s="1134"/>
      <c r="AN39" s="1135"/>
      <c r="AO39" s="300">
        <v>-11933</v>
      </c>
      <c r="AP39" s="300">
        <v>-440</v>
      </c>
      <c r="AQ39" s="301">
        <v>-3210</v>
      </c>
      <c r="AR39" s="302">
        <v>-86.3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519</v>
      </c>
      <c r="AL40" s="1131"/>
      <c r="AM40" s="1131"/>
      <c r="AN40" s="1132"/>
      <c r="AO40" s="300">
        <v>-1513931</v>
      </c>
      <c r="AP40" s="300">
        <v>-55834</v>
      </c>
      <c r="AQ40" s="301">
        <v>-26336</v>
      </c>
      <c r="AR40" s="302">
        <v>112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743271</v>
      </c>
      <c r="AP41" s="300">
        <v>27412</v>
      </c>
      <c r="AQ41" s="301">
        <v>15565</v>
      </c>
      <c r="AR41" s="302">
        <v>76.099999999999994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520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521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489</v>
      </c>
      <c r="AN49" s="1127" t="s">
        <v>522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523</v>
      </c>
      <c r="AO50" s="317" t="s">
        <v>524</v>
      </c>
      <c r="AP50" s="318" t="s">
        <v>525</v>
      </c>
      <c r="AQ50" s="319" t="s">
        <v>526</v>
      </c>
      <c r="AR50" s="320" t="s">
        <v>527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528</v>
      </c>
      <c r="AL51" s="313"/>
      <c r="AM51" s="321">
        <v>3445641</v>
      </c>
      <c r="AN51" s="322">
        <v>128983</v>
      </c>
      <c r="AO51" s="323">
        <v>62.8</v>
      </c>
      <c r="AP51" s="324">
        <v>52068</v>
      </c>
      <c r="AQ51" s="325">
        <v>1.6</v>
      </c>
      <c r="AR51" s="326">
        <v>61.2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529</v>
      </c>
      <c r="AM52" s="329">
        <v>2090688</v>
      </c>
      <c r="AN52" s="330">
        <v>78262</v>
      </c>
      <c r="AO52" s="331">
        <v>24.1</v>
      </c>
      <c r="AP52" s="332">
        <v>26936</v>
      </c>
      <c r="AQ52" s="333">
        <v>3.4</v>
      </c>
      <c r="AR52" s="334">
        <v>20.7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530</v>
      </c>
      <c r="AL53" s="313"/>
      <c r="AM53" s="321">
        <v>1015158</v>
      </c>
      <c r="AN53" s="322">
        <v>37998</v>
      </c>
      <c r="AO53" s="323">
        <v>-70.5</v>
      </c>
      <c r="AP53" s="324">
        <v>47161</v>
      </c>
      <c r="AQ53" s="325">
        <v>-9.4</v>
      </c>
      <c r="AR53" s="326">
        <v>-61.1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529</v>
      </c>
      <c r="AM54" s="329">
        <v>836411</v>
      </c>
      <c r="AN54" s="330">
        <v>31307</v>
      </c>
      <c r="AO54" s="331">
        <v>-60</v>
      </c>
      <c r="AP54" s="332">
        <v>24595</v>
      </c>
      <c r="AQ54" s="333">
        <v>-8.6999999999999993</v>
      </c>
      <c r="AR54" s="334">
        <v>-51.3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531</v>
      </c>
      <c r="AL55" s="313"/>
      <c r="AM55" s="321">
        <v>792186</v>
      </c>
      <c r="AN55" s="322">
        <v>29598</v>
      </c>
      <c r="AO55" s="323">
        <v>-22.1</v>
      </c>
      <c r="AP55" s="324">
        <v>43423</v>
      </c>
      <c r="AQ55" s="325">
        <v>-7.9</v>
      </c>
      <c r="AR55" s="326">
        <v>-14.2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529</v>
      </c>
      <c r="AM56" s="329">
        <v>658966</v>
      </c>
      <c r="AN56" s="330">
        <v>24620</v>
      </c>
      <c r="AO56" s="331">
        <v>-21.4</v>
      </c>
      <c r="AP56" s="332">
        <v>22207</v>
      </c>
      <c r="AQ56" s="333">
        <v>-9.6999999999999993</v>
      </c>
      <c r="AR56" s="334">
        <v>-11.7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532</v>
      </c>
      <c r="AL57" s="313"/>
      <c r="AM57" s="321">
        <v>1186195</v>
      </c>
      <c r="AN57" s="322">
        <v>43990</v>
      </c>
      <c r="AO57" s="323">
        <v>48.6</v>
      </c>
      <c r="AP57" s="324">
        <v>45265</v>
      </c>
      <c r="AQ57" s="325">
        <v>4.2</v>
      </c>
      <c r="AR57" s="326">
        <v>44.4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529</v>
      </c>
      <c r="AM58" s="329">
        <v>1060230</v>
      </c>
      <c r="AN58" s="330">
        <v>39319</v>
      </c>
      <c r="AO58" s="331">
        <v>59.7</v>
      </c>
      <c r="AP58" s="332">
        <v>22600</v>
      </c>
      <c r="AQ58" s="333">
        <v>1.8</v>
      </c>
      <c r="AR58" s="334">
        <v>57.9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533</v>
      </c>
      <c r="AL59" s="313"/>
      <c r="AM59" s="321">
        <v>920479</v>
      </c>
      <c r="AN59" s="322">
        <v>33947</v>
      </c>
      <c r="AO59" s="323">
        <v>-22.8</v>
      </c>
      <c r="AP59" s="324">
        <v>54621</v>
      </c>
      <c r="AQ59" s="325">
        <v>20.7</v>
      </c>
      <c r="AR59" s="326">
        <v>-43.5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529</v>
      </c>
      <c r="AM60" s="329">
        <v>894115</v>
      </c>
      <c r="AN60" s="330">
        <v>32975</v>
      </c>
      <c r="AO60" s="331">
        <v>-16.100000000000001</v>
      </c>
      <c r="AP60" s="332">
        <v>30892</v>
      </c>
      <c r="AQ60" s="333">
        <v>36.700000000000003</v>
      </c>
      <c r="AR60" s="334">
        <v>-52.8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534</v>
      </c>
      <c r="AL61" s="335"/>
      <c r="AM61" s="336">
        <v>1471932</v>
      </c>
      <c r="AN61" s="337">
        <v>54903</v>
      </c>
      <c r="AO61" s="338">
        <v>-0.8</v>
      </c>
      <c r="AP61" s="339">
        <v>48508</v>
      </c>
      <c r="AQ61" s="340">
        <v>1.8</v>
      </c>
      <c r="AR61" s="326">
        <v>-2.6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529</v>
      </c>
      <c r="AM62" s="329">
        <v>1108082</v>
      </c>
      <c r="AN62" s="330">
        <v>41297</v>
      </c>
      <c r="AO62" s="331">
        <v>-2.7</v>
      </c>
      <c r="AP62" s="332">
        <v>25446</v>
      </c>
      <c r="AQ62" s="333">
        <v>4.7</v>
      </c>
      <c r="AR62" s="334">
        <v>-7.4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z/rMI7E1jzaLwo7if8CErmTl+cM199SHEXayfFGy1pTeHYyFWnET3pws/4UagIOGB1mW+UT6slS+9+Di9bw9g==" saltValue="rSzHy+Iv/ym9RAq3tspA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486</v>
      </c>
    </row>
    <row r="121" spans="125:125" ht="13.5" hidden="1" customHeight="1" x14ac:dyDescent="0.15">
      <c r="DU121" s="247"/>
    </row>
  </sheetData>
  <sheetProtection algorithmName="SHA-512" hashValue="A/cydxotZvuD6xfhG5k/dE+3GNLBZFJ5MMZhZ2I7iZVMuiVeUuSPIz+hpUEDexp57MXTZ0T6zG5xY1HEh/9u/w==" saltValue="2HYAvrp59H28ewNXrwx7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486</v>
      </c>
    </row>
  </sheetData>
  <sheetProtection algorithmName="SHA-512" hashValue="0NtArRde7RSJ7Gh2Qnh3/CNCzATEJaTLj1Z3pnXG/NFSkkE9uUSL8Zk9vJW6ekPuQpAx6wt0z2DWGWpVJtxCzg==" saltValue="hQ0KvyCX/7yn0UwJhXCYp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536</v>
      </c>
      <c r="G46" s="8" t="s">
        <v>537</v>
      </c>
      <c r="H46" s="8" t="s">
        <v>538</v>
      </c>
      <c r="I46" s="8" t="s">
        <v>539</v>
      </c>
      <c r="J46" s="9" t="s">
        <v>540</v>
      </c>
    </row>
    <row r="47" spans="2:10" ht="57.75" customHeight="1" x14ac:dyDescent="0.15">
      <c r="B47" s="10"/>
      <c r="C47" s="1139" t="s">
        <v>3</v>
      </c>
      <c r="D47" s="1139"/>
      <c r="E47" s="1140"/>
      <c r="F47" s="11">
        <v>15.67</v>
      </c>
      <c r="G47" s="12">
        <v>20.62</v>
      </c>
      <c r="H47" s="12">
        <v>20.78</v>
      </c>
      <c r="I47" s="12">
        <v>17.48</v>
      </c>
      <c r="J47" s="13">
        <v>18.37</v>
      </c>
    </row>
    <row r="48" spans="2:10" ht="57.75" customHeight="1" x14ac:dyDescent="0.15">
      <c r="B48" s="14"/>
      <c r="C48" s="1141" t="s">
        <v>4</v>
      </c>
      <c r="D48" s="1141"/>
      <c r="E48" s="1142"/>
      <c r="F48" s="15">
        <v>10.47</v>
      </c>
      <c r="G48" s="16">
        <v>17.71</v>
      </c>
      <c r="H48" s="16">
        <v>17.059999999999999</v>
      </c>
      <c r="I48" s="16">
        <v>10.64</v>
      </c>
      <c r="J48" s="17">
        <v>9.8800000000000008</v>
      </c>
    </row>
    <row r="49" spans="2:10" ht="57.75" customHeight="1" thickBot="1" x14ac:dyDescent="0.2">
      <c r="B49" s="18"/>
      <c r="C49" s="1143" t="s">
        <v>5</v>
      </c>
      <c r="D49" s="1143"/>
      <c r="E49" s="1144"/>
      <c r="F49" s="19" t="s">
        <v>541</v>
      </c>
      <c r="G49" s="20">
        <v>13.82</v>
      </c>
      <c r="H49" s="20" t="s">
        <v>542</v>
      </c>
      <c r="I49" s="20" t="s">
        <v>543</v>
      </c>
      <c r="J49" s="21">
        <v>1.38</v>
      </c>
    </row>
    <row r="50" spans="2:10" x14ac:dyDescent="0.15"/>
  </sheetData>
  <sheetProtection algorithmName="SHA-512" hashValue="RnXBdGBTZAh6dTl/+h2LdxYOocrpT/quzGFVC1W1/s6oJCS4bivVEE1gg0OXyK6DsXg7D3X65+8W24FNzMbbkg==" saltValue="i4GaskP1V5jHn7bT79O+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外川博章</cp:lastModifiedBy>
  <cp:lastPrinted>2026-03-04T05:59:31Z</cp:lastPrinted>
  <dcterms:created xsi:type="dcterms:W3CDTF">2026-02-26T09:44:38Z</dcterms:created>
  <dcterms:modified xsi:type="dcterms:W3CDTF">2026-03-09T01:19:27Z</dcterms:modified>
  <cp:category/>
</cp:coreProperties>
</file>