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F:\01総務課\財政状況資料集\R5\"/>
    </mc:Choice>
  </mc:AlternateContent>
  <xr:revisionPtr revIDLastSave="0" documentId="13_ncr:1_{97776A1F-A247-4ED0-AD32-A526F95C40FE}" xr6:coauthVersionLast="36"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O41" i="10"/>
  <c r="BE41" i="10"/>
  <c r="AM41" i="10"/>
  <c r="U41" i="10"/>
  <c r="CO40" i="10"/>
  <c r="BE40" i="10"/>
  <c r="AM40" i="10"/>
  <c r="U40" i="10"/>
  <c r="CO39" i="10"/>
  <c r="BE39" i="10"/>
  <c r="AM39" i="10"/>
  <c r="U39" i="10"/>
  <c r="CO38" i="10"/>
  <c r="AM38" i="10"/>
  <c r="U38" i="10"/>
  <c r="CO37" i="10"/>
  <c r="AM37" i="10"/>
  <c r="CO36" i="10"/>
  <c r="AM36" i="10"/>
  <c r="CO35" i="10"/>
  <c r="AM35" i="10"/>
  <c r="C35" i="10"/>
  <c r="C36" i="10" s="1"/>
  <c r="CO34" i="10"/>
  <c r="BW34" i="10"/>
  <c r="BW35" i="10" s="1"/>
  <c r="BW36" i="10" s="1"/>
  <c r="BW37" i="10" s="1"/>
  <c r="BW38" i="10" s="1"/>
  <c r="BW39" i="10" s="1"/>
  <c r="BW40" i="10" s="1"/>
  <c r="BW41" i="10" s="1"/>
  <c r="BW42" i="10" s="1"/>
  <c r="BW43" i="10" s="1"/>
  <c r="C34" i="10"/>
  <c r="U34" i="10" l="1"/>
  <c r="U35" i="10" s="1"/>
  <c r="U36" i="10" s="1"/>
  <c r="U37" i="10" s="1"/>
  <c r="C37" i="10"/>
  <c r="C38" i="10" s="1"/>
  <c r="C39" i="10" s="1"/>
  <c r="C40" i="10" s="1"/>
  <c r="C41" i="10" s="1"/>
  <c r="C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alcChain>
</file>

<file path=xl/sharedStrings.xml><?xml version="1.0" encoding="utf-8"?>
<sst xmlns="http://schemas.openxmlformats.org/spreadsheetml/2006/main" count="1113" uniqueCount="583">
  <si>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</si>
  <si>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</si>
  <si>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</si>
  <si>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</si>
  <si>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</si>
  <si>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</si>
  <si>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</si>
  <si>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</si>
  <si>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</si>
  <si>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</si>
  <si>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</si>
  <si>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</si>
  <si>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</si>
  <si>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</si>
  <si>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</si>
  <si>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</si>
  <si>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</si>
  <si>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</si>
  <si>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</si>
  <si>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</si>
  <si>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</si>
  <si>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</si>
  <si>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</si>
  <si>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</si>
  <si>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</si>
  <si>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</si>
  <si>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</si>
  <si>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</si>
  <si>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</si>
  <si>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</si>
  <si>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</si>
  <si>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</si>
  <si>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</si>
  <si>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</si>
  <si>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</si>
  <si>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</si>
  <si>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</si>
  <si>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</si>
  <si>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</si>
  <si>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</si>
  <si>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</si>
  <si>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</si>
  <si>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</si>
  <si>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</si>
  <si>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</si>
  <si>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</si>
  <si>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</si>
  <si>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</si>
  <si>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</si>
  <si>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</si>
  <si>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</si>
  <si>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</si>
  <si>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</si>
  <si>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</si>
  <si>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</si>
  <si>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</si>
  <si>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</si>
  <si>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</si>
  <si>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</si>
  <si>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</si>
  <si>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</si>
  <si>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</si>
  <si>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</si>
  <si>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</si>
  <si>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</si>
  <si>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</si>
  <si>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</si>
  <si>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</si>
  <si>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</si>
  <si>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</si>
  <si>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</si>
  <si>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</si>
  <si>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</si>
  <si>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</si>
  <si>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</si>
  <si>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</si>
  <si>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</si>
  <si>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</si>
  <si>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</si>
  <si>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</si>
  <si>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</si>
  <si>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</si>
  <si>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</si>
  <si>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</si>
  <si>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</si>
  <si>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</si>
  <si>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</si>
  <si>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</si>
  <si>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</si>
  <si>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</si>
  <si>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</si>
  <si>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</si>
  <si>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</si>
  <si>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</si>
  <si>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</si>
  <si>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</si>
  <si>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</si>
  <si>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</si>
  <si>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</si>
  <si>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</si>
  <si>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</si>
  <si>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</si>
  <si>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</si>
  <si>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</si>
  <si>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</si>
  <si>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</si>
  <si>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</si>
  <si>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</si>
  <si>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</si>
  <si>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</si>
  <si>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</si>
  <si>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</si>
  <si>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</si>
  <si>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</si>
  <si>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</si>
  <si>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</si>
  <si>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</si>
  <si>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</si>
  <si>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</si>
  <si>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</si>
  <si>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</si>
  <si>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</si>
  <si>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</si>
  <si>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</si>
  <si>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</si>
  <si>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</si>
  <si>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</si>
  <si>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</si>
  <si>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</si>
  <si>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</si>
  <si>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</si>
  <si>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</si>
  <si>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</si>
  <si>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</si>
  <si>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</si>
  <si>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</si>
  <si>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</si>
  <si>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</si>
  <si>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</si>
  <si>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</si>
  <si>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</si>
  <si>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</si>
  <si>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</si>
  <si>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</si>
  <si>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</si>
  <si>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</si>
  <si>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</si>
  <si>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</si>
  <si>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</si>
  <si>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</si>
  <si>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</si>
  <si>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</si>
  <si>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</si>
  <si>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</si>
  <si>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</si>
  <si>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</si>
  <si>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</si>
  <si>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</si>
  <si>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</si>
  <si>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</si>
  <si>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</si>
  <si>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</si>
  <si>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</si>
  <si>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</si>
  <si>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</si>
  <si>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</si>
  <si>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</si>
  <si>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</si>
  <si>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</si>
  <si>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</si>
  <si>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</si>
  <si>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</si>
  <si>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</si>
  <si>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</si>
  <si>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</si>
  <si>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</si>
  <si>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</si>
  <si>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</si>
  <si>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</si>
  <si>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</si>
  <si>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</si>
  <si>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</si>
  <si>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</si>
  <si>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</si>
  <si>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</si>
  <si>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</si>
  <si>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</si>
  <si>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</si>
  <si>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</si>
  <si>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</si>
  <si>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</si>
  <si>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</si>
  <si>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</si>
  <si>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</si>
  <si>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</si>
  <si>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</si>
  <si>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</si>
  <si>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</si>
  <si>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</si>
  <si>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</si>
  <si>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</si>
  <si>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</si>
  <si>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</si>
  <si>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</si>
  <si>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山梨県富士河口湖町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</si>
  <si>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</si>
  <si>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</si>
  <si>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</si>
  <si>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</si>
  <si>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</si>
  <si>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</si>
  <si>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</si>
  <si>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</si>
  <si>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</si>
  <si>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</si>
  <si>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</si>
  <si>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</si>
  <si>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</si>
  <si>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</si>
  <si>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</si>
  <si>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</si>
  <si>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</si>
  <si>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</si>
  <si>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</si>
  <si>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</si>
  <si>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</si>
  <si>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</si>
  <si>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</si>
  <si>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</si>
  <si>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</si>
  <si>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</si>
  <si>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</si>
  <si>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</si>
  <si>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</si>
  <si>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</si>
  <si>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</si>
  <si>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</si>
  <si>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</si>
  <si>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</si>
  <si>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</si>
  <si>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</si>
  <si>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</si>
  <si>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</si>
  <si>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</si>
  <si>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</si>
  <si>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</si>
  <si>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</si>
  <si>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</si>
  <si>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</si>
  <si>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</si>
  <si>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</si>
  <si>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</si>
  <si>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</si>
  <si>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</si>
  <si>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</si>
  <si>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</si>
  <si>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</si>
  <si>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</si>
  <si>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</si>
  <si>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</si>
  <si>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</si>
  <si>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</si>
  <si>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</si>
  <si>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</si>
  <si>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</si>
  <si>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</si>
  <si>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</si>
  <si>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</si>
  <si>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</si>
  <si>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</si>
  <si>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</si>
  <si>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</si>
  <si>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</si>
  <si>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</si>
  <si>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</si>
  <si>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</si>
  <si>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</si>
  <si>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</si>
  <si>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</si>
  <si>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</si>
  <si>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</si>
  <si>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</si>
  <si>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</si>
  <si>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</si>
  <si>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</si>
  <si>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</si>
  <si>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</si>
  <si>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</si>
  <si>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</si>
  <si>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</si>
  <si>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</si>
  <si>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</si>
  <si>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</si>
  <si>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</si>
  <si>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</si>
  <si>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</si>
  <si>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</si>
  <si>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</si>
  <si>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</si>
  <si>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</si>
  <si>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</si>
  <si>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</si>
  <si>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</si>
  <si>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</si>
  <si>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</si>
  <si>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</si>
  <si>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</si>
  <si>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</si>
  <si>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</si>
  <si>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</si>
  <si>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</si>
  <si>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</si>
  <si>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</si>
  <si>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</si>
  <si>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</si>
  <si>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</si>
  <si>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</si>
  <si>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</si>
  <si>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</si>
  <si>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</si>
  <si>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</si>
  <si>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</si>
  <si>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</si>
  <si>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</si>
  <si>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</si>
  <si>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</si>
  <si>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</si>
  <si>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</si>
  <si>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</si>
  <si>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</si>
  <si>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</si>
  <si>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</si>
  <si>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</si>
  <si>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</si>
  <si>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</si>
  <si>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</si>
  <si>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</si>
  <si>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</si>
  <si>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</si>
  <si>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</si>
  <si>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</si>
  <si>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</si>
  <si>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</si>
  <si>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</si>
  <si>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</si>
  <si>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</si>
  <si>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</si>
  <si>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</si>
  <si>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</si>
  <si>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</si>
  <si>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</si>
  <si>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</si>
  <si>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</si>
  <si>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</si>
  <si>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</si>
  <si>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山梨県富士河口湖町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</si>
  <si>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</si>
  <si>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</si>
  <si>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</si>
  <si>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</si>
  <si>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</si>
  <si>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</si>
  <si>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</si>
  <si>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</si>
  <si>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</si>
  <si>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</si>
  <si>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</si>
  <si>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</si>
  <si>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</si>
  <si>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</si>
  <si>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</si>
  <si>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</si>
  <si>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</si>
  <si>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</si>
  <si>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</si>
  <si>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</si>
  <si>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</si>
  <si>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</si>
  <si>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</si>
  <si>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</si>
  <si>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</si>
  <si>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</si>
  <si>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</si>
  <si>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</si>
  <si>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</si>
  <si>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</si>
  <si>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</si>
  <si>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</si>
  <si>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</si>
  <si>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</si>
  <si>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</si>
  <si>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</si>
  <si>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</si>
  <si>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</si>
  <si>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</si>
  <si>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</si>
  <si>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</si>
  <si>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</si>
  <si>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</si>
  <si>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</si>
  <si>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</si>
  <si>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</si>
  <si>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</si>
  <si>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</si>
  <si>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</si>
  <si>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</si>
  <si>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</si>
  <si>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</si>
  <si>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</si>
  <si>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</si>
  <si>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</si>
  <si>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</si>
  <si>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</si>
  <si>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</si>
  <si>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</si>
  <si>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</si>
  <si>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</si>
  <si>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</si>
  <si>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</si>
  <si>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</si>
  <si>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</si>
  <si>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</si>
  <si>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</si>
  <si>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</si>
  <si>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</si>
  <si>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</si>
  <si>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</si>
  <si>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</si>
  <si>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</si>
  <si>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</si>
  <si>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</si>
  <si>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</si>
  <si>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</si>
  <si>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</si>
  <si>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</si>
  <si>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</si>
  <si>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</si>
  <si>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</si>
  <si>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</si>
  <si>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</si>
  <si>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</si>
  <si>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</si>
  <si>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</si>
  <si>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</si>
  <si>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</si>
  <si>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</si>
  <si>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</si>
  <si>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</si>
  <si>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</si>
  <si>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</si>
  <si>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</si>
  <si>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</si>
  <si>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</si>
  <si>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</si>
  <si>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</si>
  <si>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</si>
  <si>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</si>
  <si>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</si>
  <si>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</si>
  <si>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</si>
  <si>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</si>
  <si>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</si>
  <si>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</si>
  <si>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</si>
  <si>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</si>
  <si>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</si>
  <si>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</si>
  <si>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</si>
  <si>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</si>
  <si>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</si>
  <si>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</si>
  <si>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</si>
  <si>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</si>
  <si>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</si>
  <si>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</si>
  <si>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</si>
  <si>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</si>
  <si>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</si>
  <si>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</si>
  <si>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</si>
  <si>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</si>
  <si>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</si>
  <si>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</si>
  <si>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</si>
  <si>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</si>
  <si>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</si>
  <si>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</si>
  <si>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</si>
  <si>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</si>
  <si>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</si>
  <si>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</si>
  <si>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</si>
  <si>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</si>
  <si>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</si>
  <si>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</si>
  <si>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</si>
  <si>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</si>
  <si>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</si>
  <si>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</si>
  <si>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</si>
  <si>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</si>
  <si>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</si>
  <si>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</si>
  <si>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</si>
  <si>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</si>
  <si>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</si>
  <si>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</si>
  <si>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</si>
  <si>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</si>
  <si>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</si>
  <si>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</si>
  <si>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</si>
  <si>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</si>
  <si>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</si>
  <si>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</si>
  <si>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</si>
  <si>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</si>
  <si>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</si>
  <si>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</si>
  <si>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</si>
  <si>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</si>
  <si>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</si>
  <si>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</si>
  <si>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</si>
  <si>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</si>
  <si>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</si>
  <si>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</si>
  <si>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</si>
  <si>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</si>
  <si>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</si>
  <si>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</si>
  <si>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</si>
  <si>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</si>
  <si>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</si>
  <si>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</si>
  <si>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</si>
  <si>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</si>
  <si>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</si>
  <si>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</si>
  <si>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</si>
  <si>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</si>
  <si>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</si>
  <si>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</si>
  <si>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</si>
  <si>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2.84</t>
  </si>
  <si>
    <t>▲ 3.95</t>
  </si>
  <si>
    <t>▲ 1.22</t>
  </si>
  <si>
    <t>▲ 8.98</t>
  </si>
  <si>
    <t>一般会計</t>
  </si>
  <si>
    <t>水道事業会計</t>
  </si>
  <si>
    <t>介護保険特別会計</t>
  </si>
  <si>
    <t>国民健康保険特別会計</t>
  </si>
  <si>
    <t>河口湖簡易水道事業特別会計</t>
  </si>
  <si>
    <t>下水道事業特別会計</t>
  </si>
  <si>
    <t>河口湖治水事業特別会計</t>
  </si>
  <si>
    <t>上九一色簡易水道事業特別会計</t>
  </si>
  <si>
    <t>その他会計（赤字）</t>
  </si>
  <si>
    <t>その他会計（黒字）</t>
  </si>
  <si>
    <t>R01</t>
    <phoneticPr fontId="5"/>
  </si>
  <si>
    <t>R02</t>
    <phoneticPr fontId="5"/>
  </si>
  <si>
    <t>R03</t>
    <phoneticPr fontId="5"/>
  </si>
  <si>
    <t>R04</t>
    <phoneticPr fontId="5"/>
  </si>
  <si>
    <t>R05</t>
    <phoneticPr fontId="5"/>
  </si>
  <si>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</si>
  <si>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</si>
  <si>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</si>
  <si>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</si>
  <si>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</si>
  <si>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</si>
  <si>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</si>
  <si>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</si>
  <si>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</si>
  <si>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</si>
  <si>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</si>
  <si>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</si>
  <si>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</si>
  <si>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富士・東部広域環境事務組合</t>
    <rPh sb="0" eb="2">
      <t>フジ</t>
    </rPh>
    <rPh sb="3" eb="5">
      <t>トウブ</t>
    </rPh>
    <rPh sb="5" eb="7">
      <t>コウイキ</t>
    </rPh>
    <rPh sb="7" eb="9">
      <t>カンキョウ</t>
    </rPh>
    <rPh sb="9" eb="11">
      <t>ジム</t>
    </rPh>
    <rPh sb="11" eb="13">
      <t>クミアイ</t>
    </rPh>
    <phoneticPr fontId="2"/>
  </si>
  <si>
    <t>一般財団法人　富士河口湖ふるさと振興財団</t>
  </si>
  <si>
    <t>地域振興基金</t>
    <rPh sb="0" eb="2">
      <t>チイキ</t>
    </rPh>
    <rPh sb="2" eb="4">
      <t>シンコウ</t>
    </rPh>
    <rPh sb="4" eb="6">
      <t>キキン</t>
    </rPh>
    <phoneticPr fontId="5"/>
  </si>
  <si>
    <t>公共施設建設基金</t>
    <rPh sb="0" eb="2">
      <t>コウキョウ</t>
    </rPh>
    <rPh sb="2" eb="4">
      <t>シセツ</t>
    </rPh>
    <rPh sb="4" eb="6">
      <t>ケンセツ</t>
    </rPh>
    <rPh sb="6" eb="8">
      <t>キキン</t>
    </rPh>
    <phoneticPr fontId="2"/>
  </si>
  <si>
    <t>ふるさと応援寄附基金</t>
    <rPh sb="4" eb="6">
      <t>オウエン</t>
    </rPh>
    <rPh sb="6" eb="8">
      <t>キフ</t>
    </rPh>
    <rPh sb="8" eb="10">
      <t>キキン</t>
    </rPh>
    <phoneticPr fontId="2"/>
  </si>
  <si>
    <t>地域福祉基金</t>
    <rPh sb="0" eb="2">
      <t>チイキ</t>
    </rPh>
    <rPh sb="2" eb="4">
      <t>フクシ</t>
    </rPh>
    <rPh sb="4" eb="6">
      <t>キキン</t>
    </rPh>
    <phoneticPr fontId="2"/>
  </si>
  <si>
    <t>小立土地区画整理事業地内道路整備基金</t>
    <rPh sb="0" eb="2">
      <t>コダチ</t>
    </rPh>
    <rPh sb="2" eb="4">
      <t>トチ</t>
    </rPh>
    <rPh sb="4" eb="6">
      <t>クカク</t>
    </rPh>
    <rPh sb="6" eb="8">
      <t>セイリ</t>
    </rPh>
    <rPh sb="8" eb="10">
      <t>ジギョウ</t>
    </rPh>
    <rPh sb="10" eb="11">
      <t>チ</t>
    </rPh>
    <rPh sb="11" eb="12">
      <t>ナイ</t>
    </rPh>
    <rPh sb="12" eb="14">
      <t>ドウロ</t>
    </rPh>
    <rPh sb="14" eb="16">
      <t>セイビ</t>
    </rPh>
    <rPh sb="16" eb="1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</si>
</sst>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11A1-4D11-A759-2599A788DB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79237</c:v>
                </c:pt>
                <c:pt idx="1">
                  <c:v>128983</c:v>
                </c:pt>
                <c:pt idx="2">
                  <c:v>37998</c:v>
                </c:pt>
                <c:pt idx="3">
                  <c:v>29598</c:v>
                </c:pt>
                <c:pt idx="4">
                  <c:v>43990</c:v>
                </c:pt>
              </c:numCache>
            </c:numRef>
          </c:val>
          <c:smooth val="0"/>
          <c:extLst>
            <c:ext xmlns:c16="http://schemas.microsoft.com/office/drawing/2014/chart" uri="{C3380CC4-5D6E-409C-BE32-E72D297353CC}">
              <c16:uniqueId val="{00000001-11A1-4D11-A759-2599A788DB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11.25</c:v>
                </c:pt>
                <c:pt idx="1">
                  <c:v>10.47</c:v>
                </c:pt>
                <c:pt idx="2">
                  <c:v>17.71</c:v>
                </c:pt>
                <c:pt idx="3">
                  <c:v>17.059999999999999</c:v>
                </c:pt>
                <c:pt idx="4">
                  <c:v>10.64</c:v>
                </c:pt>
              </c:numCache>
            </c:numRef>
          </c:val>
          <c:extLst>
            <c:ext xmlns:c16="http://schemas.microsoft.com/office/drawing/2014/chart" uri="{C3380CC4-5D6E-409C-BE32-E72D297353CC}">
              <c16:uniqueId val="{00000000-182B-4556-A890-12BFC24596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20.309999999999999</c:v>
                </c:pt>
                <c:pt idx="1">
                  <c:v>15.67</c:v>
                </c:pt>
                <c:pt idx="2">
                  <c:v>20.62</c:v>
                </c:pt>
                <c:pt idx="3">
                  <c:v>20.78</c:v>
                </c:pt>
                <c:pt idx="4">
                  <c:v>17.48</c:v>
                </c:pt>
              </c:numCache>
            </c:numRef>
          </c:val>
          <c:extLst>
            <c:ext xmlns:c16="http://schemas.microsoft.com/office/drawing/2014/chart" uri="{C3380CC4-5D6E-409C-BE32-E72D297353CC}">
              <c16:uniqueId val="{00000001-182B-4556-A890-12BFC24596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-2.84</c:v>
                </c:pt>
                <c:pt idx="1">
                  <c:v>-3.95</c:v>
                </c:pt>
                <c:pt idx="2">
                  <c:v>13.82</c:v>
                </c:pt>
                <c:pt idx="3">
                  <c:v>-1.22</c:v>
                </c:pt>
                <c:pt idx="4">
                  <c:v>-8.98</c:v>
                </c:pt>
              </c:numCache>
            </c:numRef>
          </c:val>
          <c:smooth val="0"/>
          <c:extLst>
            <c:ext xmlns:c16="http://schemas.microsoft.com/office/drawing/2014/chart" uri="{C3380CC4-5D6E-409C-BE32-E72D297353CC}">
              <c16:uniqueId val="{00000002-182B-4556-A890-12BFC24596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c:v>
                </c:pt>
                <c:pt idx="2">
                  <c:v>#N/A</c:v>
                </c:pt>
                <c:pt idx="3">
                  <c:v>0.57999999999999996</c:v>
                </c:pt>
                <c:pt idx="4">
                  <c:v>#N/A</c:v>
                </c:pt>
                <c:pt idx="5">
                  <c:v>0.61</c:v>
                </c:pt>
                <c:pt idx="6">
                  <c:v>#N/A</c:v>
                </c:pt>
                <c:pt idx="7">
                  <c:v>0.59</c:v>
                </c:pt>
                <c:pt idx="8">
                  <c:v>#N/A</c:v>
                </c:pt>
                <c:pt idx="9">
                  <c:v>0.67</c:v>
                </c:pt>
              </c:numCache>
            </c:numRef>
          </c:val>
          <c:extLst>
            <c:ext xmlns:c16="http://schemas.microsoft.com/office/drawing/2014/chart" uri="{C3380CC4-5D6E-409C-BE32-E72D297353CC}">
              <c16:uniqueId val="{00000000-4CCA-46A5-9A3A-D22B8AB6E2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CA-46A5-9A3A-D22B8AB6E2E6}"/>
            </c:ext>
          </c:extLst>
        </c:ser>
        <c:ser>
          <c:idx val="2"/>
          <c:order val="2"/>
          <c:tx>
            <c:strRef>
              <c:f>データシート!$A$29</c:f>
              <c:strCache>
                <c:ptCount val="1"/>
                <c:pt idx="0">
                  <c:v>上九一色簡易水道事業特別会計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0.2</c:v>
                </c:pt>
                <c:pt idx="4">
                  <c:v>#N/A</c:v>
                </c:pt>
                <c:pt idx="5">
                  <c:v>0.17</c:v>
                </c:pt>
                <c:pt idx="6">
                  <c:v>#N/A</c:v>
                </c:pt>
                <c:pt idx="7">
                  <c:v>0.08</c:v>
                </c:pt>
                <c:pt idx="8">
                  <c:v>#N/A</c:v>
                </c:pt>
                <c:pt idx="9">
                  <c:v>0.28999999999999998</c:v>
                </c:pt>
              </c:numCache>
            </c:numRef>
          </c:val>
          <c:extLst>
            <c:ext xmlns:c16="http://schemas.microsoft.com/office/drawing/2014/chart" uri="{C3380CC4-5D6E-409C-BE32-E72D297353CC}">
              <c16:uniqueId val="{00000002-4CCA-46A5-9A3A-D22B8AB6E2E6}"/>
            </c:ext>
          </c:extLst>
        </c:ser>
        <c:ser>
          <c:idx val="3"/>
          <c:order val="3"/>
          <c:tx>
            <c:strRef>
              <c:f>データシート!$A$30</c:f>
              <c:strCache>
                <c:ptCount val="1"/>
                <c:pt idx="0">
                  <c:v>河口湖治水事業特別会計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0.28999999999999998</c:v>
                </c:pt>
                <c:pt idx="2">
                  <c:v>#N/A</c:v>
                </c:pt>
                <c:pt idx="3">
                  <c:v>0.28000000000000003</c:v>
                </c:pt>
                <c:pt idx="4">
                  <c:v>#N/A</c:v>
                </c:pt>
                <c:pt idx="5">
                  <c:v>0.28000000000000003</c:v>
                </c:pt>
                <c:pt idx="6">
                  <c:v>#N/A</c:v>
                </c:pt>
                <c:pt idx="7">
                  <c:v>0.31</c:v>
                </c:pt>
                <c:pt idx="8">
                  <c:v>#N/A</c:v>
                </c:pt>
                <c:pt idx="9">
                  <c:v>0.31</c:v>
                </c:pt>
              </c:numCache>
            </c:numRef>
          </c:val>
          <c:extLst>
            <c:ext xmlns:c16="http://schemas.microsoft.com/office/drawing/2014/chart" uri="{C3380CC4-5D6E-409C-BE32-E72D297353CC}">
              <c16:uniqueId val="{00000003-4CCA-46A5-9A3A-D22B8AB6E2E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0.67</c:v>
                </c:pt>
                <c:pt idx="2">
                  <c:v>#N/A</c:v>
                </c:pt>
                <c:pt idx="3">
                  <c:v>0</c:v>
                </c:pt>
                <c:pt idx="4">
                  <c:v>#N/A</c:v>
                </c:pt>
                <c:pt idx="5">
                  <c:v>0</c:v>
                </c:pt>
                <c:pt idx="6">
                  <c:v>#N/A</c:v>
                </c:pt>
                <c:pt idx="7">
                  <c:v>0.49</c:v>
                </c:pt>
                <c:pt idx="8">
                  <c:v>#N/A</c:v>
                </c:pt>
                <c:pt idx="9">
                  <c:v>0.38</c:v>
                </c:pt>
              </c:numCache>
            </c:numRef>
          </c:val>
          <c:extLst>
            <c:ext xmlns:c16="http://schemas.microsoft.com/office/drawing/2014/chart" uri="{C3380CC4-5D6E-409C-BE32-E72D297353CC}">
              <c16:uniqueId val="{00000004-4CCA-46A5-9A3A-D22B8AB6E2E6}"/>
            </c:ext>
          </c:extLst>
        </c:ser>
        <c:ser>
          <c:idx val="5"/>
          <c:order val="5"/>
          <c:tx>
            <c:strRef>
              <c:f>データシート!$A$32</c:f>
              <c:strCache>
                <c:ptCount val="1"/>
                <c:pt idx="0">
                  <c:v>河口湖簡易水道事業特別会計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0.43</c:v>
                </c:pt>
                <c:pt idx="4">
                  <c:v>#N/A</c:v>
                </c:pt>
                <c:pt idx="5">
                  <c:v>0.11</c:v>
                </c:pt>
                <c:pt idx="6">
                  <c:v>#N/A</c:v>
                </c:pt>
                <c:pt idx="7">
                  <c:v>0.25</c:v>
                </c:pt>
                <c:pt idx="8">
                  <c:v>#N/A</c:v>
                </c:pt>
                <c:pt idx="9">
                  <c:v>0.86</c:v>
                </c:pt>
              </c:numCache>
            </c:numRef>
          </c:val>
          <c:extLst>
            <c:ext xmlns:c16="http://schemas.microsoft.com/office/drawing/2014/chart" uri="{C3380CC4-5D6E-409C-BE32-E72D297353CC}">
              <c16:uniqueId val="{00000005-4CCA-46A5-9A3A-D22B8AB6E2E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0.6</c:v>
                </c:pt>
                <c:pt idx="4">
                  <c:v>#N/A</c:v>
                </c:pt>
                <c:pt idx="5">
                  <c:v>0.42</c:v>
                </c:pt>
                <c:pt idx="6">
                  <c:v>#N/A</c:v>
                </c:pt>
                <c:pt idx="7">
                  <c:v>0.38</c:v>
                </c:pt>
                <c:pt idx="8">
                  <c:v>#N/A</c:v>
                </c:pt>
                <c:pt idx="9">
                  <c:v>0.92</c:v>
                </c:pt>
              </c:numCache>
            </c:numRef>
          </c:val>
          <c:extLst>
            <c:ext xmlns:c16="http://schemas.microsoft.com/office/drawing/2014/chart" uri="{C3380CC4-5D6E-409C-BE32-E72D297353CC}">
              <c16:uniqueId val="{00000006-4CCA-46A5-9A3A-D22B8AB6E2E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1.33</c:v>
                </c:pt>
                <c:pt idx="2">
                  <c:v>#N/A</c:v>
                </c:pt>
                <c:pt idx="3">
                  <c:v>1.23</c:v>
                </c:pt>
                <c:pt idx="4">
                  <c:v>#N/A</c:v>
                </c:pt>
                <c:pt idx="5">
                  <c:v>1.0900000000000001</c:v>
                </c:pt>
                <c:pt idx="6">
                  <c:v>#N/A</c:v>
                </c:pt>
                <c:pt idx="7">
                  <c:v>1.37</c:v>
                </c:pt>
                <c:pt idx="8">
                  <c:v>#N/A</c:v>
                </c:pt>
                <c:pt idx="9">
                  <c:v>1.68</c:v>
                </c:pt>
              </c:numCache>
            </c:numRef>
          </c:val>
          <c:extLst>
            <c:ext xmlns:c16="http://schemas.microsoft.com/office/drawing/2014/chart" uri="{C3380CC4-5D6E-409C-BE32-E72D297353CC}">
              <c16:uniqueId val="{00000007-4CCA-46A5-9A3A-D22B8AB6E2E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c:v>
                </c:pt>
                <c:pt idx="2">
                  <c:v>#N/A</c:v>
                </c:pt>
                <c:pt idx="3">
                  <c:v>5.72</c:v>
                </c:pt>
                <c:pt idx="4">
                  <c:v>#N/A</c:v>
                </c:pt>
                <c:pt idx="5">
                  <c:v>6.09</c:v>
                </c:pt>
                <c:pt idx="6">
                  <c:v>#N/A</c:v>
                </c:pt>
                <c:pt idx="7">
                  <c:v>5.88</c:v>
                </c:pt>
                <c:pt idx="8">
                  <c:v>#N/A</c:v>
                </c:pt>
                <c:pt idx="9">
                  <c:v>6.65</c:v>
                </c:pt>
              </c:numCache>
            </c:numRef>
          </c:val>
          <c:extLst>
            <c:ext xmlns:c16="http://schemas.microsoft.com/office/drawing/2014/chart" uri="{C3380CC4-5D6E-409C-BE32-E72D297353CC}">
              <c16:uniqueId val="{00000008-4CCA-46A5-9A3A-D22B8AB6E2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10.52</c:v>
                </c:pt>
                <c:pt idx="2">
                  <c:v>#N/A</c:v>
                </c:pt>
                <c:pt idx="3">
                  <c:v>9.6999999999999993</c:v>
                </c:pt>
                <c:pt idx="4">
                  <c:v>#N/A</c:v>
                </c:pt>
                <c:pt idx="5">
                  <c:v>16.98</c:v>
                </c:pt>
                <c:pt idx="6">
                  <c:v>#N/A</c:v>
                </c:pt>
                <c:pt idx="7">
                  <c:v>16.3</c:v>
                </c:pt>
                <c:pt idx="8">
                  <c:v>#N/A</c:v>
                </c:pt>
                <c:pt idx="9">
                  <c:v>9.81</c:v>
                </c:pt>
              </c:numCache>
            </c:numRef>
          </c:val>
          <c:extLst>
            <c:ext xmlns:c16="http://schemas.microsoft.com/office/drawing/2014/chart" uri="{C3380CC4-5D6E-409C-BE32-E72D297353CC}">
              <c16:uniqueId val="{00000009-4CCA-46A5-9A3A-D22B8AB6E2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1452</c:v>
                </c:pt>
                <c:pt idx="5">
                  <c:v>1457</c:v>
                </c:pt>
                <c:pt idx="8">
                  <c:v>1502</c:v>
                </c:pt>
                <c:pt idx="11">
                  <c:v>1529</c:v>
                </c:pt>
                <c:pt idx="14">
                  <c:v>1515</c:v>
                </c:pt>
              </c:numCache>
            </c:numRef>
          </c:val>
          <c:extLst>
            <c:ext xmlns:c16="http://schemas.microsoft.com/office/drawing/2014/chart" uri="{C3380CC4-5D6E-409C-BE32-E72D297353CC}">
              <c16:uniqueId val="{00000000-E320-4218-9FDE-EBE558DBF5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20-4218-9FDE-EBE558DBF5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62</c:v>
                </c:pt>
                <c:pt idx="3">
                  <c:v>60</c:v>
                </c:pt>
                <c:pt idx="6">
                  <c:v>50</c:v>
                </c:pt>
                <c:pt idx="9">
                  <c:v>50</c:v>
                </c:pt>
                <c:pt idx="12">
                  <c:v>50</c:v>
                </c:pt>
              </c:numCache>
            </c:numRef>
          </c:val>
          <c:extLst>
            <c:ext xmlns:c16="http://schemas.microsoft.com/office/drawing/2014/chart" uri="{C3380CC4-5D6E-409C-BE32-E72D297353CC}">
              <c16:uniqueId val="{00000002-E320-4218-9FDE-EBE558DBF5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85</c:v>
                </c:pt>
                <c:pt idx="6">
                  <c:v>95</c:v>
                </c:pt>
                <c:pt idx="9">
                  <c:v>95</c:v>
                </c:pt>
                <c:pt idx="12">
                  <c:v>79</c:v>
                </c:pt>
              </c:numCache>
            </c:numRef>
          </c:val>
          <c:extLst>
            <c:ext xmlns:c16="http://schemas.microsoft.com/office/drawing/2014/chart" uri="{C3380CC4-5D6E-409C-BE32-E72D297353CC}">
              <c16:uniqueId val="{00000003-E320-4218-9FDE-EBE558DBF5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358</c:v>
                </c:pt>
                <c:pt idx="3">
                  <c:v>388</c:v>
                </c:pt>
                <c:pt idx="6">
                  <c:v>352</c:v>
                </c:pt>
                <c:pt idx="9">
                  <c:v>424</c:v>
                </c:pt>
                <c:pt idx="12">
                  <c:v>396</c:v>
                </c:pt>
              </c:numCache>
            </c:numRef>
          </c:val>
          <c:extLst>
            <c:ext xmlns:c16="http://schemas.microsoft.com/office/drawing/2014/chart" uri="{C3380CC4-5D6E-409C-BE32-E72D297353CC}">
              <c16:uniqueId val="{00000004-E320-4218-9FDE-EBE558DBF5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20-4218-9FDE-EBE558DBF5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20-4218-9FDE-EBE558DBF5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1541</c:v>
                </c:pt>
                <c:pt idx="3">
                  <c:v>1620</c:v>
                </c:pt>
                <c:pt idx="6">
                  <c:v>1707</c:v>
                </c:pt>
                <c:pt idx="9">
                  <c:v>1779</c:v>
                </c:pt>
                <c:pt idx="12">
                  <c:v>1751</c:v>
                </c:pt>
              </c:numCache>
            </c:numRef>
          </c:val>
          <c:extLst>
            <c:ext xmlns:c16="http://schemas.microsoft.com/office/drawing/2014/chart" uri="{C3380CC4-5D6E-409C-BE32-E72D297353CC}">
              <c16:uniqueId val="{00000007-E320-4218-9FDE-EBE558DBF5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581</c:v>
                </c:pt>
                <c:pt idx="2">
                  <c:v>#N/A</c:v>
                </c:pt>
                <c:pt idx="3">
                  <c:v>#N/A</c:v>
                </c:pt>
                <c:pt idx="4">
                  <c:v>696</c:v>
                </c:pt>
                <c:pt idx="5">
                  <c:v>#N/A</c:v>
                </c:pt>
                <c:pt idx="6">
                  <c:v>#N/A</c:v>
                </c:pt>
                <c:pt idx="7">
                  <c:v>702</c:v>
                </c:pt>
                <c:pt idx="8">
                  <c:v>#N/A</c:v>
                </c:pt>
                <c:pt idx="9">
                  <c:v>#N/A</c:v>
                </c:pt>
                <c:pt idx="10">
                  <c:v>819</c:v>
                </c:pt>
                <c:pt idx="11">
                  <c:v>#N/A</c:v>
                </c:pt>
                <c:pt idx="12">
                  <c:v>#N/A</c:v>
                </c:pt>
                <c:pt idx="13">
                  <c:v>761</c:v>
                </c:pt>
                <c:pt idx="14">
                  <c:v>#N/A</c:v>
                </c:pt>
              </c:numCache>
            </c:numRef>
          </c:val>
          <c:smooth val="0"/>
          <c:extLst>
            <c:ext xmlns:c16="http://schemas.microsoft.com/office/drawing/2014/chart" uri="{C3380CC4-5D6E-409C-BE32-E72D297353CC}">
              <c16:uniqueId val="{00000008-E320-4218-9FDE-EBE558DBF5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17486</c:v>
                </c:pt>
                <c:pt idx="5">
                  <c:v>17681</c:v>
                </c:pt>
                <c:pt idx="8">
                  <c:v>16979</c:v>
                </c:pt>
                <c:pt idx="11">
                  <c:v>15944</c:v>
                </c:pt>
                <c:pt idx="14">
                  <c:v>14883</c:v>
                </c:pt>
              </c:numCache>
            </c:numRef>
          </c:val>
          <c:extLst>
            <c:ext xmlns:c16="http://schemas.microsoft.com/office/drawing/2014/chart" uri="{C3380CC4-5D6E-409C-BE32-E72D297353CC}">
              <c16:uniqueId val="{00000000-37E1-4625-856C-896F9AF227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170</c:v>
                </c:pt>
                <c:pt idx="5">
                  <c:v>156</c:v>
                </c:pt>
                <c:pt idx="8">
                  <c:v>143</c:v>
                </c:pt>
                <c:pt idx="11">
                  <c:v>115</c:v>
                </c:pt>
                <c:pt idx="14">
                  <c:v>90</c:v>
                </c:pt>
              </c:numCache>
            </c:numRef>
          </c:val>
          <c:extLst>
            <c:ext xmlns:c16="http://schemas.microsoft.com/office/drawing/2014/chart" uri="{C3380CC4-5D6E-409C-BE32-E72D297353CC}">
              <c16:uniqueId val="{00000001-37E1-4625-856C-896F9AF227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4789</c:v>
                </c:pt>
                <c:pt idx="5">
                  <c:v>4834</c:v>
                </c:pt>
                <c:pt idx="8">
                  <c:v>5673</c:v>
                </c:pt>
                <c:pt idx="11">
                  <c:v>6042</c:v>
                </c:pt>
                <c:pt idx="14">
                  <c:v>6122</c:v>
                </c:pt>
              </c:numCache>
            </c:numRef>
          </c:val>
          <c:extLst>
            <c:ext xmlns:c16="http://schemas.microsoft.com/office/drawing/2014/chart" uri="{C3380CC4-5D6E-409C-BE32-E72D297353CC}">
              <c16:uniqueId val="{00000002-37E1-4625-856C-896F9AF227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E1-4625-856C-896F9AF227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E1-4625-856C-896F9AF227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E1-4625-856C-896F9AF227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1421</c:v>
                </c:pt>
                <c:pt idx="3">
                  <c:v>1422</c:v>
                </c:pt>
                <c:pt idx="6">
                  <c:v>1436</c:v>
                </c:pt>
                <c:pt idx="9">
                  <c:v>1423</c:v>
                </c:pt>
                <c:pt idx="12">
                  <c:v>1408</c:v>
                </c:pt>
              </c:numCache>
            </c:numRef>
          </c:val>
          <c:extLst>
            <c:ext xmlns:c16="http://schemas.microsoft.com/office/drawing/2014/chart" uri="{C3380CC4-5D6E-409C-BE32-E72D297353CC}">
              <c16:uniqueId val="{00000006-37E1-4625-856C-896F9AF227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806</c:v>
                </c:pt>
                <c:pt idx="3">
                  <c:v>749</c:v>
                </c:pt>
                <c:pt idx="6">
                  <c:v>833</c:v>
                </c:pt>
                <c:pt idx="9">
                  <c:v>958</c:v>
                </c:pt>
                <c:pt idx="12">
                  <c:v>936</c:v>
                </c:pt>
              </c:numCache>
            </c:numRef>
          </c:val>
          <c:extLst>
            <c:ext xmlns:c16="http://schemas.microsoft.com/office/drawing/2014/chart" uri="{C3380CC4-5D6E-409C-BE32-E72D297353CC}">
              <c16:uniqueId val="{00000007-37E1-4625-856C-896F9AF227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4801</c:v>
                </c:pt>
                <c:pt idx="3">
                  <c:v>4773</c:v>
                </c:pt>
                <c:pt idx="6">
                  <c:v>4634</c:v>
                </c:pt>
                <c:pt idx="9">
                  <c:v>4707</c:v>
                </c:pt>
                <c:pt idx="12">
                  <c:v>4527</c:v>
                </c:pt>
              </c:numCache>
            </c:numRef>
          </c:val>
          <c:extLst>
            <c:ext xmlns:c16="http://schemas.microsoft.com/office/drawing/2014/chart" uri="{C3380CC4-5D6E-409C-BE32-E72D297353CC}">
              <c16:uniqueId val="{00000008-37E1-4625-856C-896F9AF227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304</c:v>
                </c:pt>
                <c:pt idx="3">
                  <c:v>235</c:v>
                </c:pt>
                <c:pt idx="6">
                  <c:v>185</c:v>
                </c:pt>
                <c:pt idx="9">
                  <c:v>135</c:v>
                </c:pt>
                <c:pt idx="12">
                  <c:v>85</c:v>
                </c:pt>
              </c:numCache>
            </c:numRef>
          </c:val>
          <c:extLst>
            <c:ext xmlns:c16="http://schemas.microsoft.com/office/drawing/2014/chart" uri="{C3380CC4-5D6E-409C-BE32-E72D297353CC}">
              <c16:uniqueId val="{00000009-37E1-4625-856C-896F9AF227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18635</c:v>
                </c:pt>
                <c:pt idx="3">
                  <c:v>19616</c:v>
                </c:pt>
                <c:pt idx="6">
                  <c:v>18866</c:v>
                </c:pt>
                <c:pt idx="9">
                  <c:v>17508</c:v>
                </c:pt>
                <c:pt idx="12">
                  <c:v>16417</c:v>
                </c:pt>
              </c:numCache>
            </c:numRef>
          </c:val>
          <c:extLst>
            <c:ext xmlns:c16="http://schemas.microsoft.com/office/drawing/2014/chart" uri="{C3380CC4-5D6E-409C-BE32-E72D297353CC}">
              <c16:uniqueId val="{0000000A-37E1-4625-856C-896F9AF227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3523</c:v>
                </c:pt>
                <c:pt idx="2">
                  <c:v>#N/A</c:v>
                </c:pt>
                <c:pt idx="3">
                  <c:v>#N/A</c:v>
                </c:pt>
                <c:pt idx="4">
                  <c:v>4124</c:v>
                </c:pt>
                <c:pt idx="5">
                  <c:v>#N/A</c:v>
                </c:pt>
                <c:pt idx="6">
                  <c:v>#N/A</c:v>
                </c:pt>
                <c:pt idx="7">
                  <c:v>3160</c:v>
                </c:pt>
                <c:pt idx="8">
                  <c:v>#N/A</c:v>
                </c:pt>
                <c:pt idx="9">
                  <c:v>#N/A</c:v>
                </c:pt>
                <c:pt idx="10">
                  <c:v>2630</c:v>
                </c:pt>
                <c:pt idx="11">
                  <c:v>#N/A</c:v>
                </c:pt>
                <c:pt idx="12">
                  <c:v>#N/A</c:v>
                </c:pt>
                <c:pt idx="13">
                  <c:v>2277</c:v>
                </c:pt>
                <c:pt idx="14">
                  <c:v>#N/A</c:v>
                </c:pt>
              </c:numCache>
            </c:numRef>
          </c:val>
          <c:smooth val="0"/>
          <c:extLst>
            <c:ext xmlns:c16="http://schemas.microsoft.com/office/drawing/2014/chart" uri="{C3380CC4-5D6E-409C-BE32-E72D297353CC}">
              <c16:uniqueId val="{0000000B-37E1-4625-856C-896F9AF227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1774</c:v>
                </c:pt>
                <c:pt idx="1">
                  <c:v>1754</c:v>
                </c:pt>
                <c:pt idx="2">
                  <c:v>1504</c:v>
                </c:pt>
              </c:numCache>
            </c:numRef>
          </c:val>
          <c:extLst>
            <c:ext xmlns:c16="http://schemas.microsoft.com/office/drawing/2014/chart" uri="{C3380CC4-5D6E-409C-BE32-E72D297353CC}">
              <c16:uniqueId val="{00000000-33E1-454C-A88E-78166F202D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1214</c:v>
                </c:pt>
                <c:pt idx="1">
                  <c:v>1364</c:v>
                </c:pt>
                <c:pt idx="2">
                  <c:v>1564</c:v>
                </c:pt>
              </c:numCache>
            </c:numRef>
          </c:val>
          <c:extLst>
            <c:ext xmlns:c16="http://schemas.microsoft.com/office/drawing/2014/chart" uri="{C3380CC4-5D6E-409C-BE32-E72D297353CC}">
              <c16:uniqueId val="{00000001-33E1-454C-A88E-78166F202D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4684</c:v>
                </c:pt>
                <c:pt idx="1">
                  <c:v>4897</c:v>
                </c:pt>
                <c:pt idx="2">
                  <c:v>4892</c:v>
                </c:pt>
              </c:numCache>
            </c:numRef>
          </c:val>
          <c:extLst>
            <c:ext xmlns:c16="http://schemas.microsoft.com/office/drawing/2014/chart" uri="{C3380CC4-5D6E-409C-BE32-E72D297353CC}">
              <c16:uniqueId val="{00000002-33E1-454C-A88E-78166F202D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26,965
26,109
158.40
16,034,739
14,306,548
916,014
8,605,507
16,417,078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型コロナウイルス感染症が５類に移行したことから、個人消費が伸び税収を引き上げている一方で、物価高騰による経常的経費の増加や、団塊世代の高齢化を背景に年々増加していく社会保障経費等の増加により、財政力指数は低下となった。今後も同様な状況が予想される中、既存事業全般にわたり、優先順位付けを徹底し、創意工夫による経費節減等を行う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コロナ禍からの脱却により景気は緩やかに回復し、個人住民税等の地方税が増収となったほか、地方消費税交付金や普通交付税をはじめとする経常一般財源が増加したものの、人事院勧告による人件費の増加や、物価高騰による光熱水費等の物件費が増加したことにより、７７．８％と増となった。　当町の経常収支比率の水準は、類似団体や県平均を上回っているものの、今後も社会保障費などの義務的経費の上昇が見込まれており、数値の上昇を抑えるためには経常経費を計画的に削減し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160528</xdr:rowOff>
    </xdr:from>
    <xdr:to>
      <xdr:col>23</xdr:col>
      <xdr:colOff>133350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47528"/>
          <a:ext cx="0" cy="1163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75455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9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160528</xdr:rowOff>
    </xdr:from>
    <xdr:to>
      <xdr:col>24</xdr:col>
      <xdr:colOff>12700</xdr:colOff>
      <xdr:row>60</xdr:row>
      <xdr:rowOff>160528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44704</xdr:rowOff>
    </xdr:from>
    <xdr:to>
      <xdr:col>23</xdr:col>
      <xdr:colOff>133350</xdr:colOff>
      <xdr:row>60</xdr:row>
      <xdr:rowOff>160528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3170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37863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1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44704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882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150368</xdr:rowOff>
    </xdr:from>
    <xdr:to>
      <xdr:col>19</xdr:col>
      <xdr:colOff>184150</xdr:colOff>
      <xdr:row>64</xdr:row>
      <xdr:rowOff>80518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62</xdr:row>
      <xdr:rowOff>15494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8827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128778</xdr:rowOff>
    </xdr:from>
    <xdr:to>
      <xdr:col>15</xdr:col>
      <xdr:colOff>133350</xdr:colOff>
      <xdr:row>63</xdr:row>
      <xdr:rowOff>58928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62</xdr:row>
      <xdr:rowOff>15494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5718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41656</xdr:rowOff>
    </xdr:from>
    <xdr:to>
      <xdr:col>11</xdr:col>
      <xdr:colOff>82550</xdr:colOff>
      <xdr:row>64</xdr:row>
      <xdr:rowOff>143256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31005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1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165354</xdr:rowOff>
    </xdr:from>
    <xdr:to>
      <xdr:col>19</xdr:col>
      <xdr:colOff>184150</xdr:colOff>
      <xdr:row>60</xdr:row>
      <xdr:rowOff>95504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105681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76471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平均に比べ高くなっているのは、保有する公共施設が多くその維持管理費用がかかって</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いることや、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保育料無償化に起因し、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子育て支援制度に係る施設型給付費や地域型保育給付費が増加したことが大幅な増額要因である。今後は、民間でも実施可能な部分については、指定管理者制度やＰＦＩの導入なども視野に入れコスト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3285</xdr:rowOff>
    </xdr:from>
    <xdr:to>
      <xdr:col>23</xdr:col>
      <xdr:colOff>133350</xdr:colOff>
      <xdr:row>83</xdr:row>
      <xdr:rowOff>55859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3635"/>
          <a:ext cx="838200" cy="5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149871</xdr:rowOff>
    </xdr:from>
    <xdr:to>
      <xdr:col>19</xdr:col>
      <xdr:colOff>133350</xdr:colOff>
      <xdr:row>83</xdr:row>
      <xdr:rowOff>3285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08771"/>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115427</xdr:rowOff>
    </xdr:from>
    <xdr:to>
      <xdr:col>15</xdr:col>
      <xdr:colOff>82550</xdr:colOff>
      <xdr:row>82</xdr:row>
      <xdr:rowOff>149871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74327"/>
          <a:ext cx="889000" cy="3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16104</xdr:rowOff>
    </xdr:from>
    <xdr:to>
      <xdr:col>11</xdr:col>
      <xdr:colOff>31750</xdr:colOff>
      <xdr:row>82</xdr:row>
      <xdr:rowOff>115427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75004"/>
          <a:ext cx="889000" cy="9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5059</xdr:rowOff>
    </xdr:from>
    <xdr:to>
      <xdr:col>23</xdr:col>
      <xdr:colOff>184150</xdr:colOff>
      <xdr:row>83</xdr:row>
      <xdr:rowOff>106659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148586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0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123935</xdr:rowOff>
    </xdr:from>
    <xdr:to>
      <xdr:col>19</xdr:col>
      <xdr:colOff>184150</xdr:colOff>
      <xdr:row>83</xdr:row>
      <xdr:rowOff>54085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38862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69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99071</xdr:rowOff>
    </xdr:from>
    <xdr:to>
      <xdr:col>15</xdr:col>
      <xdr:colOff>133350</xdr:colOff>
      <xdr:row>83</xdr:row>
      <xdr:rowOff>29221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64627</xdr:rowOff>
    </xdr:from>
    <xdr:to>
      <xdr:col>11</xdr:col>
      <xdr:colOff>82550</xdr:colOff>
      <xdr:row>82</xdr:row>
      <xdr:rowOff>166227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151004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0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136754</xdr:rowOff>
    </xdr:from>
    <xdr:to>
      <xdr:col>7</xdr:col>
      <xdr:colOff>31750</xdr:colOff>
      <xdr:row>82</xdr:row>
      <xdr:rowOff>66904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51681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給与水準については、過去５年とも類似団体と比較するといずれの年も下回っており、指数としては前年度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に比べ微増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となった。今後も類似団体等との指数を考慮しながら、適正な給与水準となるように努める。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58561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6478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84</xdr:row>
      <xdr:rowOff>162984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125589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647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125589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915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人当たりの職員数は昨年度から</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値を上回っている。これは当町の地理的要因が影響しており、富士五湖の内、４湖を抱えその湖畔に集落が点在するため、公共施設の集約が困難な状況もある。合併後に行ってきた退職者の補充を最小限に行うことで、年々類似団体平均値との差は小さくなってきている。今後も継続し、順次、類似団体平均に近づくよう職員数を削減していくことに努め、ＤＸの推進や指定管理者制度の活用や民間委託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166733</xdr:rowOff>
    </xdr:from>
    <xdr:to>
      <xdr:col>81</xdr:col>
      <xdr:colOff>44450</xdr:colOff>
      <xdr:row>61</xdr:row>
      <xdr:rowOff>19413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37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144326</xdr:rowOff>
    </xdr:from>
    <xdr:to>
      <xdr:col>77</xdr:col>
      <xdr:colOff>44450</xdr:colOff>
      <xdr:row>60</xdr:row>
      <xdr:rowOff>166733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132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144326</xdr:rowOff>
    </xdr:from>
    <xdr:to>
      <xdr:col>72</xdr:col>
      <xdr:colOff>203200</xdr:colOff>
      <xdr:row>60</xdr:row>
      <xdr:rowOff>144326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1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144326</xdr:rowOff>
    </xdr:from>
    <xdr:to>
      <xdr:col>68</xdr:col>
      <xdr:colOff>152400</xdr:colOff>
      <xdr:row>61</xdr:row>
      <xdr:rowOff>453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31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112140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115933</xdr:rowOff>
    </xdr:from>
    <xdr:to>
      <xdr:col>77</xdr:col>
      <xdr:colOff>95250</xdr:colOff>
      <xdr:row>61</xdr:row>
      <xdr:rowOff>46083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30860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8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93526</xdr:rowOff>
    </xdr:from>
    <xdr:to>
      <xdr:col>73</xdr:col>
      <xdr:colOff>44450</xdr:colOff>
      <xdr:row>61</xdr:row>
      <xdr:rowOff>23676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93526</xdr:rowOff>
    </xdr:from>
    <xdr:to>
      <xdr:col>68</xdr:col>
      <xdr:colOff>203200</xdr:colOff>
      <xdr:row>61</xdr:row>
      <xdr:rowOff>23676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121103</xdr:rowOff>
    </xdr:from>
    <xdr:to>
      <xdr:col>64</xdr:col>
      <xdr:colOff>152400</xdr:colOff>
      <xdr:row>61</xdr:row>
      <xdr:rowOff>51253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年間は毎年上昇傾向にあり、令和５年度においても前年度より０．１％上昇した。主な要因としては、令和元年度に発行していた緊急防災・減災事業債や、臨時財政対策債の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始まったことから比率の増加となった。今後も大型事業が控えている中、町総合計画や公共施設等総合管理計画等により事業</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を取捨選択し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、新規発行債の抑制に努めていく。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169228</xdr:rowOff>
    </xdr:from>
    <xdr:to>
      <xdr:col>81</xdr:col>
      <xdr:colOff>44450</xdr:colOff>
      <xdr:row>41</xdr:row>
      <xdr:rowOff>3810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0272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114935</xdr:rowOff>
    </xdr:from>
    <xdr:to>
      <xdr:col>77</xdr:col>
      <xdr:colOff>44450</xdr:colOff>
      <xdr:row>40</xdr:row>
      <xdr:rowOff>169228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9729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108903</xdr:rowOff>
    </xdr:from>
    <xdr:to>
      <xdr:col>72</xdr:col>
      <xdr:colOff>203200</xdr:colOff>
      <xdr:row>40</xdr:row>
      <xdr:rowOff>114935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9669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108903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9367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118428</xdr:rowOff>
    </xdr:from>
    <xdr:to>
      <xdr:col>77</xdr:col>
      <xdr:colOff>95250</xdr:colOff>
      <xdr:row>41</xdr:row>
      <xdr:rowOff>48578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33355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64135</xdr:rowOff>
    </xdr:from>
    <xdr:to>
      <xdr:col>73</xdr:col>
      <xdr:colOff>44450</xdr:colOff>
      <xdr:row>40</xdr:row>
      <xdr:rowOff>165735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150512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58103</xdr:rowOff>
    </xdr:from>
    <xdr:to>
      <xdr:col>68</xdr:col>
      <xdr:colOff>203200</xdr:colOff>
      <xdr:row>40</xdr:row>
      <xdr:rowOff>159703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144480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は、前年度より６．０％減少した主な要因は、地方債残高が約１１億円減少したこと、公営企業等の繰入予定額が減少したことや、減債基金の積立による充当可能基金の増があげられる。今後も公債費等の義務的経費の削減を中心とする行財政改革を進め、財政健全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109160</xdr:rowOff>
    </xdr:from>
    <xdr:to>
      <xdr:col>81</xdr:col>
      <xdr:colOff>44450</xdr:colOff>
      <xdr:row>16</xdr:row>
      <xdr:rowOff>6652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680910"/>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6652</xdr:rowOff>
    </xdr:from>
    <xdr:to>
      <xdr:col>77</xdr:col>
      <xdr:colOff>44450</xdr:colOff>
      <xdr:row>16</xdr:row>
      <xdr:rowOff>80191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749852"/>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80191</xdr:rowOff>
    </xdr:from>
    <xdr:to>
      <xdr:col>72</xdr:col>
      <xdr:colOff>203200</xdr:colOff>
      <xdr:row>17</xdr:row>
      <xdr:rowOff>113272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823391"/>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45478</xdr:rowOff>
    </xdr:from>
    <xdr:to>
      <xdr:col>68</xdr:col>
      <xdr:colOff>152400</xdr:colOff>
      <xdr:row>17</xdr:row>
      <xdr:rowOff>113272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960128"/>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58360</xdr:rowOff>
    </xdr:from>
    <xdr:to>
      <xdr:col>81</xdr:col>
      <xdr:colOff>95250</xdr:colOff>
      <xdr:row>15</xdr:row>
      <xdr:rowOff>159960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6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30437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60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127302</xdr:rowOff>
    </xdr:from>
    <xdr:to>
      <xdr:col>77</xdr:col>
      <xdr:colOff>95250</xdr:colOff>
      <xdr:row>16</xdr:row>
      <xdr:rowOff>57452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42229</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78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29391</xdr:rowOff>
    </xdr:from>
    <xdr:to>
      <xdr:col>73</xdr:col>
      <xdr:colOff>44450</xdr:colOff>
      <xdr:row>16</xdr:row>
      <xdr:rowOff>130991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115768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8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62472</xdr:rowOff>
    </xdr:from>
    <xdr:to>
      <xdr:col>68</xdr:col>
      <xdr:colOff>203200</xdr:colOff>
      <xdr:row>17</xdr:row>
      <xdr:rowOff>164072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148849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0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166128</xdr:rowOff>
    </xdr:from>
    <xdr:to>
      <xdr:col>64</xdr:col>
      <xdr:colOff>152400</xdr:colOff>
      <xdr:row>17</xdr:row>
      <xdr:rowOff>96278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81055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26,965
26,109
158.40
16,034,739
14,306,548
916,014
8,605,507
16,417,078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人事院勧告による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一般職員の給与等の増加</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や職員数の増加が主な要因である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特に、</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町は富士五湖の内、４湖を抱えその湖畔に集落が点在するため、公共施設の集約が困難な状況があり、人員を削減することが難しくなっているが、人件費の削減のため指定管理の導入などを検討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026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101854</xdr:rowOff>
    </xdr:from>
    <xdr:to>
      <xdr:col>19</xdr:col>
      <xdr:colOff>187325</xdr:colOff>
      <xdr:row>35</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02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0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36</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654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85344</xdr:rowOff>
    </xdr:from>
    <xdr:to>
      <xdr:col>6</xdr:col>
      <xdr:colOff>171450</xdr:colOff>
      <xdr:row>35</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保育料無償化に起因し、子ども子育て支援制度に係る、施設型給付費や地域型保育給付費が増加したことが挙げられる。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、物価高騰による燃料費等が高騰したことも増加した主な要因と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予断を許さない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等に対応しつつ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、事業費の抑制、代替手法の検討等により歳出の抑制に努めていく。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15</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739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7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8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0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新規事業であるおうち子育て応援金事業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の実施や、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介護給付・訓練等給付費の増加、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また、コロナが収まり医療機関への受診者が増えたことによる、子ども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医療費助成事業の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増加が主な要因となった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。今後も社会保障費は増加傾向にあるため、義務的経費の健全化に取り組む必要がある。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124278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24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48078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24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48078</xdr:rowOff>
    </xdr:from>
    <xdr:to>
      <xdr:col>15</xdr:col>
      <xdr:colOff>98425</xdr:colOff>
      <xdr:row>54</xdr:row>
      <xdr:rowOff>18143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34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55</xdr:row>
      <xdr:rowOff>75293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764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73478</xdr:rowOff>
    </xdr:from>
    <xdr:to>
      <xdr:col>24</xdr:col>
      <xdr:colOff>76200</xdr:colOff>
      <xdr:row>54</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90005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168728</xdr:rowOff>
    </xdr:from>
    <xdr:to>
      <xdr:col>15</xdr:col>
      <xdr:colOff>149225</xdr:colOff>
      <xdr:row>53</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109055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これは、コロナ禍からの経済回復により下水道事業特別会計への繰出金が減少したことが主な要因となっている。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団塊世代の高齢化を背景に、年々増加していく社会保障経費により、介護保険会計や後期高齢者医療保険会計等への繰出金は増加傾向にあることから、当該会計への繰出金が増加しないよう健康のまちづくりの施策を今後も進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135165</xdr:rowOff>
    </xdr:from>
    <xdr:to>
      <xdr:col>82</xdr:col>
      <xdr:colOff>107950</xdr:colOff>
      <xdr:row>53</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54</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xdr:rowOff>
    </xdr:from>
    <xdr:to>
      <xdr:col>73</xdr:col>
      <xdr:colOff>180975</xdr:colOff>
      <xdr:row>54</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65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72572</xdr:rowOff>
    </xdr:from>
    <xdr:to>
      <xdr:col>69</xdr:col>
      <xdr:colOff>92075</xdr:colOff>
      <xdr:row>54</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84365</xdr:rowOff>
    </xdr:from>
    <xdr:to>
      <xdr:col>82</xdr:col>
      <xdr:colOff>158750</xdr:colOff>
      <xdr:row>54</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164392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127907</xdr:rowOff>
    </xdr:from>
    <xdr:to>
      <xdr:col>74</xdr:col>
      <xdr:colOff>31750</xdr:colOff>
      <xdr:row>54</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68234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21772</xdr:rowOff>
    </xdr:from>
    <xdr:to>
      <xdr:col>65</xdr:col>
      <xdr:colOff>53975</xdr:colOff>
      <xdr:row>54</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133549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増額の主な要因は、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くらし応援商品券事業や配合飼料高騰対策補助事業を実施したことである。また、コロナ禍からの経済回復により観光消費が増え、ゴミの搬出量が増加したことにより吉田焼却場処理費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の負担金が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増加したことも起因している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増加傾向にあると予想されることから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注視していく必要がある。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0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131572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06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利子は高利率の償還が終了してきているが、元金は過去の地方債の借り入れに伴い償還額が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ピークを迎えており、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類似団体と比較すると大幅な差がある。これは新町合併以来継続して行っていたインフラ整備に対する合併特例事業債の償還が増加していることが挙げられる。今後は公債費が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、他の普通建設事業を抑制するなど新規発行債を控えるように努め、また後年度に財政措置される起債を活用するなど将来において過度な負担とならないよう注視していく。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131572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463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131572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463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63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452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公債費を除いた部分は、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となった。類似団体平均値が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％ということから考えると、低い水準にあるとも言えるが、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今後も増加を続ける社会保障関係経費、老朽化した公共施設の長寿命化やインフラの強靭化等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上昇することが予測されるため、より一層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町村合併のスケールメリットを活かし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、規律ある財政運営を行っていく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82</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3716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24130</xdr:rowOff>
    </xdr:from>
    <xdr:to>
      <xdr:col>82</xdr:col>
      <xdr:colOff>107950</xdr:colOff>
      <xdr:row>74</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7114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24130</xdr:rowOff>
    </xdr:from>
    <xdr:to>
      <xdr:col>78</xdr:col>
      <xdr:colOff>69850</xdr:colOff>
      <xdr:row>74</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11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80011</xdr:rowOff>
    </xdr:from>
    <xdr:to>
      <xdr:col>78</xdr:col>
      <xdr:colOff>120650</xdr:colOff>
      <xdr:row>79</xdr:row>
      <xdr:rowOff>10161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166388</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24130</xdr:rowOff>
    </xdr:from>
    <xdr:to>
      <xdr:col>73</xdr:col>
      <xdr:colOff>180975</xdr:colOff>
      <xdr:row>75</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1143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121920</xdr:rowOff>
    </xdr:from>
    <xdr:to>
      <xdr:col>74</xdr:col>
      <xdr:colOff>31750</xdr:colOff>
      <xdr:row>78</xdr:row>
      <xdr:rowOff>52070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125730</xdr:rowOff>
    </xdr:from>
    <xdr:to>
      <xdr:col>69</xdr:col>
      <xdr:colOff>142875</xdr:colOff>
      <xdr:row>79</xdr:row>
      <xdr:rowOff>55880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144780</xdr:rowOff>
    </xdr:from>
    <xdr:to>
      <xdr:col>78</xdr:col>
      <xdr:colOff>120650</xdr:colOff>
      <xdr:row>74</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85107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144780</xdr:rowOff>
    </xdr:from>
    <xdr:to>
      <xdr:col>74</xdr:col>
      <xdr:colOff>31750</xdr:colOff>
      <xdr:row>74</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81456</xdr:rowOff>
    </xdr:from>
    <xdr:to>
      <xdr:col>29</xdr:col>
      <xdr:colOff>127000</xdr:colOff>
      <xdr:row>16</xdr:row>
      <xdr:rowOff>127548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72281"/>
          <a:ext cx="647700" cy="4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127548</xdr:rowOff>
    </xdr:from>
    <xdr:to>
      <xdr:col>26</xdr:col>
      <xdr:colOff>50800</xdr:colOff>
      <xdr:row>16</xdr:row>
      <xdr:rowOff>152665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18373"/>
          <a:ext cx="698500" cy="2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152665</xdr:rowOff>
    </xdr:from>
    <xdr:to>
      <xdr:col>22</xdr:col>
      <xdr:colOff>114300</xdr:colOff>
      <xdr:row>16</xdr:row>
      <xdr:rowOff>170253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43490"/>
          <a:ext cx="698500" cy="1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170253</xdr:rowOff>
    </xdr:from>
    <xdr:to>
      <xdr:col>18</xdr:col>
      <xdr:colOff>177800</xdr:colOff>
      <xdr:row>18</xdr:row>
      <xdr:rowOff>16091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61078"/>
          <a:ext cx="698500" cy="18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30656</xdr:rowOff>
    </xdr:from>
    <xdr:to>
      <xdr:col>29</xdr:col>
      <xdr:colOff>177800</xdr:colOff>
      <xdr:row>16</xdr:row>
      <xdr:rowOff>132256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2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47183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76748</xdr:rowOff>
    </xdr:from>
    <xdr:to>
      <xdr:col>26</xdr:col>
      <xdr:colOff>101600</xdr:colOff>
      <xdr:row>17</xdr:row>
      <xdr:rowOff>6898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36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101865</xdr:rowOff>
    </xdr:from>
    <xdr:to>
      <xdr:col>22</xdr:col>
      <xdr:colOff>165100</xdr:colOff>
      <xdr:row>17</xdr:row>
      <xdr:rowOff>32015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9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42192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119453</xdr:rowOff>
    </xdr:from>
    <xdr:to>
      <xdr:col>19</xdr:col>
      <xdr:colOff>38100</xdr:colOff>
      <xdr:row>17</xdr:row>
      <xdr:rowOff>49603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1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59780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7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136741</xdr:rowOff>
    </xdr:from>
    <xdr:to>
      <xdr:col>15</xdr:col>
      <xdr:colOff>101600</xdr:colOff>
      <xdr:row>18</xdr:row>
      <xdr:rowOff>66891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9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77068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6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325348</xdr:rowOff>
    </xdr:from>
    <xdr:to>
      <xdr:col>29</xdr:col>
      <xdr:colOff>127000</xdr:colOff>
      <xdr:row>35</xdr:row>
      <xdr:rowOff>26512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92798"/>
          <a:ext cx="647700" cy="4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325348</xdr:rowOff>
    </xdr:from>
    <xdr:to>
      <xdr:col>26</xdr:col>
      <xdr:colOff>50800</xdr:colOff>
      <xdr:row>35</xdr:row>
      <xdr:rowOff>64516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92798"/>
          <a:ext cx="698500" cy="82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64516</xdr:rowOff>
    </xdr:from>
    <xdr:to>
      <xdr:col>22</xdr:col>
      <xdr:colOff>114300</xdr:colOff>
      <xdr:row>35</xdr:row>
      <xdr:rowOff>69926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74866"/>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69926</xdr:rowOff>
    </xdr:from>
    <xdr:to>
      <xdr:col>18</xdr:col>
      <xdr:colOff>177800</xdr:colOff>
      <xdr:row>35</xdr:row>
      <xdr:rowOff>149613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80276"/>
          <a:ext cx="698500" cy="7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318612</xdr:rowOff>
    </xdr:from>
    <xdr:to>
      <xdr:col>29</xdr:col>
      <xdr:colOff>177800</xdr:colOff>
      <xdr:row>35</xdr:row>
      <xdr:rowOff>77312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8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163688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274548</xdr:rowOff>
    </xdr:from>
    <xdr:to>
      <xdr:col>26</xdr:col>
      <xdr:colOff>101600</xdr:colOff>
      <xdr:row>35</xdr:row>
      <xdr:rowOff>33248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4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43426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1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13716</xdr:rowOff>
    </xdr:from>
    <xdr:to>
      <xdr:col>22</xdr:col>
      <xdr:colOff>165100</xdr:colOff>
      <xdr:row>35</xdr:row>
      <xdr:rowOff>115316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125493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9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19126</xdr:rowOff>
    </xdr:from>
    <xdr:to>
      <xdr:col>19</xdr:col>
      <xdr:colOff>38100</xdr:colOff>
      <xdr:row>35</xdr:row>
      <xdr:rowOff>120726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2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130903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9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98813</xdr:rowOff>
    </xdr:from>
    <xdr:to>
      <xdr:col>15</xdr:col>
      <xdr:colOff>101600</xdr:colOff>
      <xdr:row>35</xdr:row>
      <xdr:rowOff>200413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0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210590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26,965
26,109
158.40
16,034,739
14,306,548
916,014
8,605,507
16,417,078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145627</xdr:rowOff>
    </xdr:from>
    <xdr:to>
      <xdr:col>24</xdr:col>
      <xdr:colOff>63500</xdr:colOff>
      <xdr:row>36</xdr:row>
      <xdr:rowOff>4401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6377"/>
          <a:ext cx="8382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4401</xdr:rowOff>
    </xdr:from>
    <xdr:to>
      <xdr:col>19</xdr:col>
      <xdr:colOff>177800</xdr:colOff>
      <xdr:row>36</xdr:row>
      <xdr:rowOff>28127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76601"/>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28127</xdr:rowOff>
    </xdr:from>
    <xdr:to>
      <xdr:col>15</xdr:col>
      <xdr:colOff>50800</xdr:colOff>
      <xdr:row>36</xdr:row>
      <xdr:rowOff>59772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00327"/>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59772</xdr:rowOff>
    </xdr:from>
    <xdr:to>
      <xdr:col>10</xdr:col>
      <xdr:colOff>114300</xdr:colOff>
      <xdr:row>38</xdr:row>
      <xdr:rowOff>21513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1972"/>
          <a:ext cx="889000" cy="30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94827</xdr:rowOff>
    </xdr:from>
    <xdr:to>
      <xdr:col>24</xdr:col>
      <xdr:colOff>114300</xdr:colOff>
      <xdr:row>36</xdr:row>
      <xdr:rowOff>24977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117704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125051</xdr:rowOff>
    </xdr:from>
    <xdr:to>
      <xdr:col>20</xdr:col>
      <xdr:colOff>38100</xdr:colOff>
      <xdr:row>36</xdr:row>
      <xdr:rowOff>55201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71728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148777</xdr:rowOff>
    </xdr:from>
    <xdr:to>
      <xdr:col>15</xdr:col>
      <xdr:colOff>101600</xdr:colOff>
      <xdr:row>36</xdr:row>
      <xdr:rowOff>78927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95454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8972</xdr:rowOff>
    </xdr:from>
    <xdr:to>
      <xdr:col>10</xdr:col>
      <xdr:colOff>165100</xdr:colOff>
      <xdr:row>36</xdr:row>
      <xdr:rowOff>110572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127099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142164</xdr:rowOff>
    </xdr:from>
    <xdr:to>
      <xdr:col>6</xdr:col>
      <xdr:colOff>38100</xdr:colOff>
      <xdr:row>38</xdr:row>
      <xdr:rowOff>72313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63440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20485</xdr:rowOff>
    </xdr:from>
    <xdr:to>
      <xdr:col>24</xdr:col>
      <xdr:colOff>63500</xdr:colOff>
      <xdr:row>56</xdr:row>
      <xdr:rowOff>56380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21685"/>
          <a:ext cx="838200" cy="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56380</xdr:rowOff>
    </xdr:from>
    <xdr:to>
      <xdr:col>19</xdr:col>
      <xdr:colOff>177800</xdr:colOff>
      <xdr:row>56</xdr:row>
      <xdr:rowOff>93039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57580"/>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93039</xdr:rowOff>
    </xdr:from>
    <xdr:to>
      <xdr:col>15</xdr:col>
      <xdr:colOff>50800</xdr:colOff>
      <xdr:row>56</xdr:row>
      <xdr:rowOff>103865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94239"/>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103865</xdr:rowOff>
    </xdr:from>
    <xdr:to>
      <xdr:col>10</xdr:col>
      <xdr:colOff>114300</xdr:colOff>
      <xdr:row>56</xdr:row>
      <xdr:rowOff>107161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05065"/>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141135</xdr:rowOff>
    </xdr:from>
    <xdr:to>
      <xdr:col>24</xdr:col>
      <xdr:colOff>114300</xdr:colOff>
      <xdr:row>56</xdr:row>
      <xdr:rowOff>71285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164012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2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5580</xdr:rowOff>
    </xdr:from>
    <xdr:to>
      <xdr:col>20</xdr:col>
      <xdr:colOff>38100</xdr:colOff>
      <xdr:row>56</xdr:row>
      <xdr:rowOff>107180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123707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3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42239</xdr:rowOff>
    </xdr:from>
    <xdr:to>
      <xdr:col>15</xdr:col>
      <xdr:colOff>101600</xdr:colOff>
      <xdr:row>56</xdr:row>
      <xdr:rowOff>143839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160366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53065</xdr:rowOff>
    </xdr:from>
    <xdr:to>
      <xdr:col>10</xdr:col>
      <xdr:colOff>165100</xdr:colOff>
      <xdr:row>56</xdr:row>
      <xdr:rowOff>154665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171192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56361</xdr:rowOff>
    </xdr:from>
    <xdr:to>
      <xdr:col>6</xdr:col>
      <xdr:colOff>38100</xdr:colOff>
      <xdr:row>56</xdr:row>
      <xdr:rowOff>157961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17125</xdr:rowOff>
    </xdr:from>
    <xdr:to>
      <xdr:col>24</xdr:col>
      <xdr:colOff>63500</xdr:colOff>
      <xdr:row>77</xdr:row>
      <xdr:rowOff>45608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18775"/>
          <a:ext cx="8382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9992</xdr:rowOff>
    </xdr:from>
    <xdr:to>
      <xdr:col>19</xdr:col>
      <xdr:colOff>177800</xdr:colOff>
      <xdr:row>77</xdr:row>
      <xdr:rowOff>45608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040192"/>
          <a:ext cx="889000" cy="2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9992</xdr:rowOff>
    </xdr:from>
    <xdr:to>
      <xdr:col>15</xdr:col>
      <xdr:colOff>50800</xdr:colOff>
      <xdr:row>77</xdr:row>
      <xdr:rowOff>13329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040192"/>
          <a:ext cx="889000" cy="17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13329</xdr:rowOff>
    </xdr:from>
    <xdr:to>
      <xdr:col>10</xdr:col>
      <xdr:colOff>114300</xdr:colOff>
      <xdr:row>77</xdr:row>
      <xdr:rowOff>44831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14979"/>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137775</xdr:rowOff>
    </xdr:from>
    <xdr:to>
      <xdr:col>24</xdr:col>
      <xdr:colOff>114300</xdr:colOff>
      <xdr:row>77</xdr:row>
      <xdr:rowOff>67925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160652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166258</xdr:rowOff>
    </xdr:from>
    <xdr:to>
      <xdr:col>20</xdr:col>
      <xdr:colOff>38100</xdr:colOff>
      <xdr:row>77</xdr:row>
      <xdr:rowOff>96408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112935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130642</xdr:rowOff>
    </xdr:from>
    <xdr:to>
      <xdr:col>15</xdr:col>
      <xdr:colOff>101600</xdr:colOff>
      <xdr:row>76</xdr:row>
      <xdr:rowOff>60793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8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77319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6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133979</xdr:rowOff>
    </xdr:from>
    <xdr:to>
      <xdr:col>10</xdr:col>
      <xdr:colOff>165100</xdr:colOff>
      <xdr:row>77</xdr:row>
      <xdr:rowOff>64129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80657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165481</xdr:rowOff>
    </xdr:from>
    <xdr:to>
      <xdr:col>6</xdr:col>
      <xdr:colOff>38100</xdr:colOff>
      <xdr:row>77</xdr:row>
      <xdr:rowOff>95631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112158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7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111723</xdr:rowOff>
    </xdr:from>
    <xdr:to>
      <xdr:col>24</xdr:col>
      <xdr:colOff>63500</xdr:colOff>
      <xdr:row>97</xdr:row>
      <xdr:rowOff>120520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42373"/>
          <a:ext cx="838200" cy="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135705</xdr:rowOff>
    </xdr:from>
    <xdr:to>
      <xdr:col>19</xdr:col>
      <xdr:colOff>177800</xdr:colOff>
      <xdr:row>97</xdr:row>
      <xdr:rowOff>120520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94905"/>
          <a:ext cx="889000" cy="15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135705</xdr:rowOff>
    </xdr:from>
    <xdr:to>
      <xdr:col>15</xdr:col>
      <xdr:colOff>50800</xdr:colOff>
      <xdr:row>98</xdr:row>
      <xdr:rowOff>56217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94905"/>
          <a:ext cx="889000" cy="26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15287</xdr:rowOff>
    </xdr:from>
    <xdr:to>
      <xdr:col>10</xdr:col>
      <xdr:colOff>114300</xdr:colOff>
      <xdr:row>98</xdr:row>
      <xdr:rowOff>56217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17387"/>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60923</xdr:rowOff>
    </xdr:from>
    <xdr:to>
      <xdr:col>24</xdr:col>
      <xdr:colOff>114300</xdr:colOff>
      <xdr:row>97</xdr:row>
      <xdr:rowOff>162523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147300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69720</xdr:rowOff>
    </xdr:from>
    <xdr:to>
      <xdr:col>20</xdr:col>
      <xdr:colOff>38100</xdr:colOff>
      <xdr:row>97</xdr:row>
      <xdr:rowOff>171320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162447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9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84905</xdr:rowOff>
    </xdr:from>
    <xdr:to>
      <xdr:col>15</xdr:col>
      <xdr:colOff>101600</xdr:colOff>
      <xdr:row>97</xdr:row>
      <xdr:rowOff>15055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5417</xdr:rowOff>
    </xdr:from>
    <xdr:to>
      <xdr:col>10</xdr:col>
      <xdr:colOff>165100</xdr:colOff>
      <xdr:row>98</xdr:row>
      <xdr:rowOff>107017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135937</xdr:rowOff>
    </xdr:from>
    <xdr:to>
      <xdr:col>6</xdr:col>
      <xdr:colOff>38100</xdr:colOff>
      <xdr:row>98</xdr:row>
      <xdr:rowOff>66087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57214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41859</xdr:rowOff>
    </xdr:from>
    <xdr:to>
      <xdr:col>55</xdr:col>
      <xdr:colOff>0</xdr:colOff>
      <xdr:row>35</xdr:row>
      <xdr:rowOff>90877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42609"/>
          <a:ext cx="838200" cy="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41859</xdr:rowOff>
    </xdr:from>
    <xdr:to>
      <xdr:col>50</xdr:col>
      <xdr:colOff>114300</xdr:colOff>
      <xdr:row>36</xdr:row>
      <xdr:rowOff>99259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42609"/>
          <a:ext cx="889000" cy="2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159196</xdr:rowOff>
    </xdr:from>
    <xdr:to>
      <xdr:col>45</xdr:col>
      <xdr:colOff>177800</xdr:colOff>
      <xdr:row>36</xdr:row>
      <xdr:rowOff>99259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31246"/>
          <a:ext cx="889000" cy="114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159196</xdr:rowOff>
    </xdr:from>
    <xdr:to>
      <xdr:col>41</xdr:col>
      <xdr:colOff>50800</xdr:colOff>
      <xdr:row>37</xdr:row>
      <xdr:rowOff>64338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31246"/>
          <a:ext cx="889000" cy="127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40077</xdr:rowOff>
    </xdr:from>
    <xdr:to>
      <xdr:col>55</xdr:col>
      <xdr:colOff>50800</xdr:colOff>
      <xdr:row>35</xdr:row>
      <xdr:rowOff>141677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4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62954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162509</xdr:rowOff>
    </xdr:from>
    <xdr:to>
      <xdr:col>50</xdr:col>
      <xdr:colOff>165100</xdr:colOff>
      <xdr:row>35</xdr:row>
      <xdr:rowOff>92659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109186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48459</xdr:rowOff>
    </xdr:from>
    <xdr:to>
      <xdr:col>46</xdr:col>
      <xdr:colOff>38100</xdr:colOff>
      <xdr:row>36</xdr:row>
      <xdr:rowOff>150059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166586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108396</xdr:rowOff>
    </xdr:from>
    <xdr:to>
      <xdr:col>41</xdr:col>
      <xdr:colOff>101600</xdr:colOff>
      <xdr:row>30</xdr:row>
      <xdr:rowOff>38546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0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55073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5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13538</xdr:rowOff>
    </xdr:from>
    <xdr:to>
      <xdr:col>36</xdr:col>
      <xdr:colOff>165100</xdr:colOff>
      <xdr:row>37</xdr:row>
      <xdr:rowOff>115138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131665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52146</xdr:rowOff>
    </xdr:from>
    <xdr:to>
      <xdr:col>55</xdr:col>
      <xdr:colOff>0</xdr:colOff>
      <xdr:row>57</xdr:row>
      <xdr:rowOff>161813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24796"/>
          <a:ext cx="838200" cy="10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97805</xdr:rowOff>
    </xdr:from>
    <xdr:to>
      <xdr:col>50</xdr:col>
      <xdr:colOff>114300</xdr:colOff>
      <xdr:row>57</xdr:row>
      <xdr:rowOff>161813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7045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90300</xdr:rowOff>
    </xdr:from>
    <xdr:to>
      <xdr:col>45</xdr:col>
      <xdr:colOff>177800</xdr:colOff>
      <xdr:row>57</xdr:row>
      <xdr:rowOff>97805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77150"/>
          <a:ext cx="889000" cy="69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90300</xdr:rowOff>
    </xdr:from>
    <xdr:to>
      <xdr:col>41</xdr:col>
      <xdr:colOff>50800</xdr:colOff>
      <xdr:row>55</xdr:row>
      <xdr:rowOff>126464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77150"/>
          <a:ext cx="889000" cy="37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1346</xdr:rowOff>
    </xdr:from>
    <xdr:to>
      <xdr:col>55</xdr:col>
      <xdr:colOff>50800</xdr:colOff>
      <xdr:row>57</xdr:row>
      <xdr:rowOff>102946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151223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111013</xdr:rowOff>
    </xdr:from>
    <xdr:to>
      <xdr:col>50</xdr:col>
      <xdr:colOff>165100</xdr:colOff>
      <xdr:row>58</xdr:row>
      <xdr:rowOff>41163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32290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7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47005</xdr:rowOff>
    </xdr:from>
    <xdr:to>
      <xdr:col>46</xdr:col>
      <xdr:colOff>38100</xdr:colOff>
      <xdr:row>57</xdr:row>
      <xdr:rowOff>148605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139732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39500</xdr:rowOff>
    </xdr:from>
    <xdr:to>
      <xdr:col>41</xdr:col>
      <xdr:colOff>101600</xdr:colOff>
      <xdr:row>53</xdr:row>
      <xdr:rowOff>141100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157627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90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75664</xdr:rowOff>
    </xdr:from>
    <xdr:to>
      <xdr:col>36</xdr:col>
      <xdr:colOff>165100</xdr:colOff>
      <xdr:row>56</xdr:row>
      <xdr:rowOff>5814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22341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1321</xdr:rowOff>
    </xdr:from>
    <xdr:to>
      <xdr:col>55</xdr:col>
      <xdr:colOff>0</xdr:colOff>
      <xdr:row>78</xdr:row>
      <xdr:rowOff>86703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74421"/>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1321</xdr:rowOff>
    </xdr:from>
    <xdr:to>
      <xdr:col>50</xdr:col>
      <xdr:colOff>114300</xdr:colOff>
      <xdr:row>79</xdr:row>
      <xdr:rowOff>26581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74421"/>
          <a:ext cx="889000" cy="19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26581</xdr:rowOff>
    </xdr:from>
    <xdr:to>
      <xdr:col>45</xdr:col>
      <xdr:colOff>177800</xdr:colOff>
      <xdr:row>79</xdr:row>
      <xdr:rowOff>42450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71131"/>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42450</xdr:rowOff>
    </xdr:from>
    <xdr:to>
      <xdr:col>41</xdr:col>
      <xdr:colOff>50800</xdr:colOff>
      <xdr:row>79</xdr:row>
      <xdr:rowOff>42659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8700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35903</xdr:rowOff>
    </xdr:from>
    <xdr:to>
      <xdr:col>55</xdr:col>
      <xdr:colOff>50800</xdr:colOff>
      <xdr:row>78</xdr:row>
      <xdr:rowOff>137503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14330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121971</xdr:rowOff>
    </xdr:from>
    <xdr:to>
      <xdr:col>50</xdr:col>
      <xdr:colOff>165100</xdr:colOff>
      <xdr:row>78</xdr:row>
      <xdr:rowOff>52121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68648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147231</xdr:rowOff>
    </xdr:from>
    <xdr:to>
      <xdr:col>46</xdr:col>
      <xdr:colOff>38100</xdr:colOff>
      <xdr:row>79</xdr:row>
      <xdr:rowOff>77381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68508</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1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163100</xdr:rowOff>
    </xdr:from>
    <xdr:to>
      <xdr:col>41</xdr:col>
      <xdr:colOff>101600</xdr:colOff>
      <xdr:row>79</xdr:row>
      <xdr:rowOff>93250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84377</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163309</xdr:rowOff>
    </xdr:from>
    <xdr:to>
      <xdr:col>36</xdr:col>
      <xdr:colOff>165100</xdr:colOff>
      <xdr:row>79</xdr:row>
      <xdr:rowOff>93459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84586</xdr:rowOff>
    </xdr:from>
    <xdr:ext cx="313932"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15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82366</xdr:rowOff>
    </xdr:from>
    <xdr:to>
      <xdr:col>55</xdr:col>
      <xdr:colOff>0</xdr:colOff>
      <xdr:row>98</xdr:row>
      <xdr:rowOff>104604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13016"/>
          <a:ext cx="838200" cy="1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125941</xdr:rowOff>
    </xdr:from>
    <xdr:to>
      <xdr:col>50</xdr:col>
      <xdr:colOff>114300</xdr:colOff>
      <xdr:row>98</xdr:row>
      <xdr:rowOff>104604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6591"/>
          <a:ext cx="889000" cy="1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149943</xdr:rowOff>
    </xdr:from>
    <xdr:to>
      <xdr:col>45</xdr:col>
      <xdr:colOff>177800</xdr:colOff>
      <xdr:row>97</xdr:row>
      <xdr:rowOff>125941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751893"/>
          <a:ext cx="889000" cy="100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149943</xdr:rowOff>
    </xdr:from>
    <xdr:to>
      <xdr:col>41</xdr:col>
      <xdr:colOff>50800</xdr:colOff>
      <xdr:row>94</xdr:row>
      <xdr:rowOff>150825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751893"/>
          <a:ext cx="889000" cy="5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31566</xdr:rowOff>
    </xdr:from>
    <xdr:to>
      <xdr:col>55</xdr:col>
      <xdr:colOff>50800</xdr:colOff>
      <xdr:row>97</xdr:row>
      <xdr:rowOff>133166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54443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1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53804</xdr:rowOff>
    </xdr:from>
    <xdr:to>
      <xdr:col>50</xdr:col>
      <xdr:colOff>165100</xdr:colOff>
      <xdr:row>98</xdr:row>
      <xdr:rowOff>155404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146531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75141</xdr:rowOff>
    </xdr:from>
    <xdr:to>
      <xdr:col>46</xdr:col>
      <xdr:colOff>38100</xdr:colOff>
      <xdr:row>98</xdr:row>
      <xdr:rowOff>5291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21818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99143</xdr:rowOff>
    </xdr:from>
    <xdr:to>
      <xdr:col>41</xdr:col>
      <xdr:colOff>101600</xdr:colOff>
      <xdr:row>92</xdr:row>
      <xdr:rowOff>29293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7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45820</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547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100025</xdr:rowOff>
    </xdr:from>
    <xdr:to>
      <xdr:col>36</xdr:col>
      <xdr:colOff>165100</xdr:colOff>
      <xdr:row>95</xdr:row>
      <xdr:rowOff>30175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46702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42202</xdr:rowOff>
    </xdr:from>
    <xdr:to>
      <xdr:col>85</xdr:col>
      <xdr:colOff>127000</xdr:colOff>
      <xdr:row>73</xdr:row>
      <xdr:rowOff>67185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558052"/>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42202</xdr:rowOff>
    </xdr:from>
    <xdr:to>
      <xdr:col>81</xdr:col>
      <xdr:colOff>50800</xdr:colOff>
      <xdr:row>73</xdr:row>
      <xdr:rowOff>84362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558052"/>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84362</xdr:rowOff>
    </xdr:from>
    <xdr:to>
      <xdr:col>76</xdr:col>
      <xdr:colOff>114300</xdr:colOff>
      <xdr:row>73</xdr:row>
      <xdr:rowOff>137561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600212"/>
          <a:ext cx="8890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137561</xdr:rowOff>
    </xdr:from>
    <xdr:to>
      <xdr:col>71</xdr:col>
      <xdr:colOff>177800</xdr:colOff>
      <xdr:row>74</xdr:row>
      <xdr:rowOff>12909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653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16385</xdr:rowOff>
    </xdr:from>
    <xdr:to>
      <xdr:col>85</xdr:col>
      <xdr:colOff>177800</xdr:colOff>
      <xdr:row>73</xdr:row>
      <xdr:rowOff>117985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5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39262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3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162852</xdr:rowOff>
    </xdr:from>
    <xdr:to>
      <xdr:col>81</xdr:col>
      <xdr:colOff>101600</xdr:colOff>
      <xdr:row>73</xdr:row>
      <xdr:rowOff>93002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5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109529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2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33562</xdr:rowOff>
    </xdr:from>
    <xdr:to>
      <xdr:col>76</xdr:col>
      <xdr:colOff>165100</xdr:colOff>
      <xdr:row>73</xdr:row>
      <xdr:rowOff>135162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151689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3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86761</xdr:rowOff>
    </xdr:from>
    <xdr:to>
      <xdr:col>72</xdr:col>
      <xdr:colOff>38100</xdr:colOff>
      <xdr:row>74</xdr:row>
      <xdr:rowOff>16911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6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33438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3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133559</xdr:rowOff>
    </xdr:from>
    <xdr:to>
      <xdr:col>67</xdr:col>
      <xdr:colOff>101600</xdr:colOff>
      <xdr:row>74</xdr:row>
      <xdr:rowOff>63709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6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80236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127388</xdr:rowOff>
    </xdr:from>
    <xdr:to>
      <xdr:col>85</xdr:col>
      <xdr:colOff>127000</xdr:colOff>
      <xdr:row>98</xdr:row>
      <xdr:rowOff>7441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758038"/>
          <a:ext cx="838200" cy="5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114782</xdr:rowOff>
    </xdr:from>
    <xdr:to>
      <xdr:col>81</xdr:col>
      <xdr:colOff>50800</xdr:colOff>
      <xdr:row>97</xdr:row>
      <xdr:rowOff>127388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45432"/>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114782</xdr:rowOff>
    </xdr:from>
    <xdr:to>
      <xdr:col>76</xdr:col>
      <xdr:colOff>114300</xdr:colOff>
      <xdr:row>98</xdr:row>
      <xdr:rowOff>21834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45432"/>
          <a:ext cx="889000" cy="7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21834</xdr:rowOff>
    </xdr:from>
    <xdr:to>
      <xdr:col>71</xdr:col>
      <xdr:colOff>177800</xdr:colOff>
      <xdr:row>98</xdr:row>
      <xdr:rowOff>41388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23934"/>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128091</xdr:rowOff>
    </xdr:from>
    <xdr:to>
      <xdr:col>85</xdr:col>
      <xdr:colOff>177800</xdr:colOff>
      <xdr:row>98</xdr:row>
      <xdr:rowOff>58241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150968</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1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76588</xdr:rowOff>
    </xdr:from>
    <xdr:to>
      <xdr:col>81</xdr:col>
      <xdr:colOff>101600</xdr:colOff>
      <xdr:row>98</xdr:row>
      <xdr:rowOff>6738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23265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63982</xdr:rowOff>
    </xdr:from>
    <xdr:to>
      <xdr:col>76</xdr:col>
      <xdr:colOff>165100</xdr:colOff>
      <xdr:row>97</xdr:row>
      <xdr:rowOff>165582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10659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142484</xdr:rowOff>
    </xdr:from>
    <xdr:to>
      <xdr:col>72</xdr:col>
      <xdr:colOff>38100</xdr:colOff>
      <xdr:row>98</xdr:row>
      <xdr:rowOff>72634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89161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162038</xdr:rowOff>
    </xdr:from>
    <xdr:to>
      <xdr:col>67</xdr:col>
      <xdr:colOff>101600</xdr:colOff>
      <xdr:row>98</xdr:row>
      <xdr:rowOff>92188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108715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115297</xdr:rowOff>
    </xdr:from>
    <xdr:to>
      <xdr:col>116</xdr:col>
      <xdr:colOff>63500</xdr:colOff>
      <xdr:row>75</xdr:row>
      <xdr:rowOff>120593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74047"/>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115297</xdr:rowOff>
    </xdr:from>
    <xdr:to>
      <xdr:col>111</xdr:col>
      <xdr:colOff>177800</xdr:colOff>
      <xdr:row>76</xdr:row>
      <xdr:rowOff>48507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74047"/>
          <a:ext cx="889000" cy="10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48507</xdr:rowOff>
    </xdr:from>
    <xdr:to>
      <xdr:col>107</xdr:col>
      <xdr:colOff>50800</xdr:colOff>
      <xdr:row>76</xdr:row>
      <xdr:rowOff>49461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78707"/>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47707</xdr:rowOff>
    </xdr:from>
    <xdr:to>
      <xdr:col>102</xdr:col>
      <xdr:colOff>114300</xdr:colOff>
      <xdr:row>76</xdr:row>
      <xdr:rowOff>49461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7790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69793</xdr:rowOff>
    </xdr:from>
    <xdr:to>
      <xdr:col>116</xdr:col>
      <xdr:colOff>114300</xdr:colOff>
      <xdr:row>75</xdr:row>
      <xdr:rowOff>171393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92670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64497</xdr:rowOff>
    </xdr:from>
    <xdr:to>
      <xdr:col>112</xdr:col>
      <xdr:colOff>38100</xdr:colOff>
      <xdr:row>75</xdr:row>
      <xdr:rowOff>166097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169157</xdr:rowOff>
    </xdr:from>
    <xdr:to>
      <xdr:col>107</xdr:col>
      <xdr:colOff>101600</xdr:colOff>
      <xdr:row>76</xdr:row>
      <xdr:rowOff>99307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170111</xdr:rowOff>
    </xdr:from>
    <xdr:to>
      <xdr:col>102</xdr:col>
      <xdr:colOff>165100</xdr:colOff>
      <xdr:row>76</xdr:row>
      <xdr:rowOff>100261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116787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168357</xdr:rowOff>
    </xdr:from>
    <xdr:to>
      <xdr:col>98</xdr:col>
      <xdr:colOff>38100</xdr:colOff>
      <xdr:row>76</xdr:row>
      <xdr:rowOff>98507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115034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歳出決算総額は、住民１人あたり</a:t>
          </a:r>
          <a:r>
            <a:rPr kumimoji="1" lang="en-US" altLang="ja-JP" sz="1100">
              <a:latin typeface="ＭＳ Ｐゴシック" panose="020B0600070205080204" pitchFamily="50" charset="-128"/>
              <a:ea typeface="ＭＳ Ｐゴシック" panose="020B0600070205080204" pitchFamily="50" charset="-128"/>
            </a:rPr>
            <a:t>530,560</a:t>
          </a:r>
          <a:r>
            <a:rPr kumimoji="1" lang="ja-JP" altLang="en-US" sz="1100">
              <a:latin typeface="ＭＳ Ｐゴシック" panose="020B0600070205080204" pitchFamily="50" charset="-128"/>
              <a:ea typeface="ＭＳ Ｐゴシック" panose="020B0600070205080204" pitchFamily="50" charset="-128"/>
            </a:rPr>
            <a:t>円となった。人件費は、人事院勧告による一般職員の給与等の増加により増額となった。当町も類似団体と同様に上昇しているが、地理的要因からみても更なる人員を削減することが難しくなっており、今後も指定管理者制度の導入などを検討していく必要がある。物件費は、物価高騰による維持管理費等の増加や、保育料無償化に伴い認定こども園や小規模保育施設等の利用者が増え、施設型給付費や地域型保育給付費が増加となった。１人あたりの金額は増加傾向にあり、類似団体と比較しても依然大幅に差があるため、今後も経常経費等の物件費を精査していく必要がある。維持補修費は、道路維持管理事業に伴い増となった。扶助費は、電力・ガス・食料品等価格高騰緊急支援給付金事業が終了したが、高齢化に伴う、介護給付費・訓練等給付費が増加したことや、コロナが明け医療機関への受診者が増えたことにより子ども医療費助成金が増加したことが、微増の要因となった。補助費は、くらし応援商品券事業による増加要因があったものの、高齢者緊急生活支援金事業や高齢者灯油等購入費給付金事業の終了により減額となった。普通建設事業は、</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43,990</a:t>
          </a:r>
          <a:r>
            <a:rPr kumimoji="1" lang="ja-JP" altLang="en-US" sz="1100">
              <a:latin typeface="ＭＳ Ｐゴシック" panose="020B0600070205080204" pitchFamily="50" charset="-128"/>
              <a:ea typeface="ＭＳ Ｐゴシック" panose="020B0600070205080204" pitchFamily="50" charset="-128"/>
            </a:rPr>
            <a:t>円と昨年度より増加となった。これは、船津小学校体育館、生涯学習館及び町民プールの長寿命化事業が主な増加要因となった。今後も公共施設等総合管理計画に基づき長寿命化事業を行っていく予定であり、計画的に事業費の平準化を図っていく。公債費は、利子においては高利率の償還が終了してきており減額となってはいるものの、過去において発行した地方債元金の償還がピークを迎えており、</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人当たりの額は類似団体の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倍程度の額となっている。今後は減少傾向が見込まれるものの十分注視する必要がある。積立金は、財政調整基金や減債基金への積立を行ったが、公共施設建設基金への積立を行わなかったため、</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の金額も減少した。繰出金は、社会保障関係経費に係る国民健康保険特別会計や介護保険特別会計への繰出金が増加したものの、コロナ禍からの回復により下水道事業会計への繰出金が減少したことから減額となった。今後も社会保障費の増額に伴う介護保険会計や後期高齢者医療保険会計への増額が見込まれることもあり、繰出金を抑えるための健康のまちづくり施策を進めると共に、インフラ事業としても下水道事業等の経費の削減と料金改定等により収入の増加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26,965
26,109
158.40
16,034,739
14,306,548
916,014
8,605,507
16,417,078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36</xdr:row>
      <xdr:rowOff>50546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93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50546</xdr:rowOff>
    </xdr:from>
    <xdr:to>
      <xdr:col>19</xdr:col>
      <xdr:colOff>177800</xdr:colOff>
      <xdr:row>36</xdr:row>
      <xdr:rowOff>57404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27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170561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960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91694</xdr:rowOff>
    </xdr:from>
    <xdr:to>
      <xdr:col>10</xdr:col>
      <xdr:colOff>114300</xdr:colOff>
      <xdr:row>36</xdr:row>
      <xdr:rowOff>170561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3894"/>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127762</xdr:rowOff>
    </xdr:from>
    <xdr:to>
      <xdr:col>24</xdr:col>
      <xdr:colOff>114300</xdr:colOff>
      <xdr:row>36</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106189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6604</xdr:rowOff>
    </xdr:from>
    <xdr:to>
      <xdr:col>15</xdr:col>
      <xdr:colOff>101600</xdr:colOff>
      <xdr:row>36</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99331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119761</xdr:rowOff>
    </xdr:from>
    <xdr:to>
      <xdr:col>10</xdr:col>
      <xdr:colOff>165100</xdr:colOff>
      <xdr:row>37</xdr:row>
      <xdr:rowOff>49911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41038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40894</xdr:rowOff>
    </xdr:from>
    <xdr:to>
      <xdr:col>6</xdr:col>
      <xdr:colOff>38100</xdr:colOff>
      <xdr:row>36</xdr:row>
      <xdr:rowOff>142494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133621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112385</xdr:rowOff>
    </xdr:from>
    <xdr:to>
      <xdr:col>24</xdr:col>
      <xdr:colOff>63500</xdr:colOff>
      <xdr:row>57</xdr:row>
      <xdr:rowOff>146408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5035"/>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112385</xdr:rowOff>
    </xdr:from>
    <xdr:to>
      <xdr:col>19</xdr:col>
      <xdr:colOff>177800</xdr:colOff>
      <xdr:row>57</xdr:row>
      <xdr:rowOff>121180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5035"/>
          <a:ext cx="889000" cy="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17014</xdr:rowOff>
    </xdr:from>
    <xdr:to>
      <xdr:col>15</xdr:col>
      <xdr:colOff>50800</xdr:colOff>
      <xdr:row>57</xdr:row>
      <xdr:rowOff>121180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18214"/>
          <a:ext cx="889000" cy="27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17014</xdr:rowOff>
    </xdr:from>
    <xdr:to>
      <xdr:col>10</xdr:col>
      <xdr:colOff>114300</xdr:colOff>
      <xdr:row>58</xdr:row>
      <xdr:rowOff>41761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18214"/>
          <a:ext cx="889000" cy="36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95608</xdr:rowOff>
    </xdr:from>
    <xdr:to>
      <xdr:col>24</xdr:col>
      <xdr:colOff>114300</xdr:colOff>
      <xdr:row>58</xdr:row>
      <xdr:rowOff>25758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118485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61585</xdr:rowOff>
    </xdr:from>
    <xdr:to>
      <xdr:col>20</xdr:col>
      <xdr:colOff>38100</xdr:colOff>
      <xdr:row>57</xdr:row>
      <xdr:rowOff>163185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70380</xdr:rowOff>
    </xdr:from>
    <xdr:to>
      <xdr:col>15</xdr:col>
      <xdr:colOff>101600</xdr:colOff>
      <xdr:row>58</xdr:row>
      <xdr:rowOff>530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137664</xdr:rowOff>
    </xdr:from>
    <xdr:to>
      <xdr:col>10</xdr:col>
      <xdr:colOff>165100</xdr:colOff>
      <xdr:row>56</xdr:row>
      <xdr:rowOff>67814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84341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4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162411</xdr:rowOff>
    </xdr:from>
    <xdr:to>
      <xdr:col>6</xdr:col>
      <xdr:colOff>38100</xdr:colOff>
      <xdr:row>58</xdr:row>
      <xdr:rowOff>92561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109088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1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94720</xdr:rowOff>
    </xdr:from>
    <xdr:to>
      <xdr:col>24</xdr:col>
      <xdr:colOff>63500</xdr:colOff>
      <xdr:row>77</xdr:row>
      <xdr:rowOff>122402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96370"/>
          <a:ext cx="8382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65596</xdr:rowOff>
    </xdr:from>
    <xdr:to>
      <xdr:col>19</xdr:col>
      <xdr:colOff>177800</xdr:colOff>
      <xdr:row>77</xdr:row>
      <xdr:rowOff>122402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7246"/>
          <a:ext cx="8890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65596</xdr:rowOff>
    </xdr:from>
    <xdr:to>
      <xdr:col>15</xdr:col>
      <xdr:colOff>50800</xdr:colOff>
      <xdr:row>78</xdr:row>
      <xdr:rowOff>90726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7246"/>
          <a:ext cx="889000" cy="19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63691</xdr:rowOff>
    </xdr:from>
    <xdr:to>
      <xdr:col>10</xdr:col>
      <xdr:colOff>114300</xdr:colOff>
      <xdr:row>78</xdr:row>
      <xdr:rowOff>90726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36791"/>
          <a:ext cx="8890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43920</xdr:rowOff>
    </xdr:from>
    <xdr:to>
      <xdr:col>24</xdr:col>
      <xdr:colOff>114300</xdr:colOff>
      <xdr:row>77</xdr:row>
      <xdr:rowOff>145520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22347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71602</xdr:rowOff>
    </xdr:from>
    <xdr:to>
      <xdr:col>20</xdr:col>
      <xdr:colOff>38100</xdr:colOff>
      <xdr:row>78</xdr:row>
      <xdr:rowOff>1752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164329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14796</xdr:rowOff>
    </xdr:from>
    <xdr:to>
      <xdr:col>15</xdr:col>
      <xdr:colOff>101600</xdr:colOff>
      <xdr:row>77</xdr:row>
      <xdr:rowOff>116396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107523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39926</xdr:rowOff>
    </xdr:from>
    <xdr:to>
      <xdr:col>10</xdr:col>
      <xdr:colOff>165100</xdr:colOff>
      <xdr:row>78</xdr:row>
      <xdr:rowOff>141526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132653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12891</xdr:rowOff>
    </xdr:from>
    <xdr:to>
      <xdr:col>6</xdr:col>
      <xdr:colOff>38100</xdr:colOff>
      <xdr:row>78</xdr:row>
      <xdr:rowOff>114491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105618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66498</xdr:rowOff>
    </xdr:from>
    <xdr:to>
      <xdr:col>24</xdr:col>
      <xdr:colOff>63500</xdr:colOff>
      <xdr:row>95</xdr:row>
      <xdr:rowOff>71855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354248"/>
          <a:ext cx="8382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66498</xdr:rowOff>
    </xdr:from>
    <xdr:to>
      <xdr:col>19</xdr:col>
      <xdr:colOff>177800</xdr:colOff>
      <xdr:row>96</xdr:row>
      <xdr:rowOff>87612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354248"/>
          <a:ext cx="889000" cy="19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87612</xdr:rowOff>
    </xdr:from>
    <xdr:to>
      <xdr:col>15</xdr:col>
      <xdr:colOff>50800</xdr:colOff>
      <xdr:row>97</xdr:row>
      <xdr:rowOff>61666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46812"/>
          <a:ext cx="8890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48129</xdr:rowOff>
    </xdr:from>
    <xdr:to>
      <xdr:col>10</xdr:col>
      <xdr:colOff>114300</xdr:colOff>
      <xdr:row>97</xdr:row>
      <xdr:rowOff>61666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678779"/>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21055</xdr:rowOff>
    </xdr:from>
    <xdr:to>
      <xdr:col>24</xdr:col>
      <xdr:colOff>114300</xdr:colOff>
      <xdr:row>95</xdr:row>
      <xdr:rowOff>122655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43932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15698</xdr:rowOff>
    </xdr:from>
    <xdr:to>
      <xdr:col>20</xdr:col>
      <xdr:colOff>38100</xdr:colOff>
      <xdr:row>95</xdr:row>
      <xdr:rowOff>117298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133825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0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36812</xdr:rowOff>
    </xdr:from>
    <xdr:to>
      <xdr:col>15</xdr:col>
      <xdr:colOff>101600</xdr:colOff>
      <xdr:row>96</xdr:row>
      <xdr:rowOff>138412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154939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10866</xdr:rowOff>
    </xdr:from>
    <xdr:to>
      <xdr:col>10</xdr:col>
      <xdr:colOff>165100</xdr:colOff>
      <xdr:row>97</xdr:row>
      <xdr:rowOff>112466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168779</xdr:rowOff>
    </xdr:from>
    <xdr:to>
      <xdr:col>6</xdr:col>
      <xdr:colOff>38100</xdr:colOff>
      <xdr:row>97</xdr:row>
      <xdr:rowOff>98929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115456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117043</xdr:rowOff>
    </xdr:from>
    <xdr:to>
      <xdr:col>55</xdr:col>
      <xdr:colOff>0</xdr:colOff>
      <xdr:row>58</xdr:row>
      <xdr:rowOff>144869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61143"/>
          <a:ext cx="8382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110960</xdr:rowOff>
    </xdr:from>
    <xdr:to>
      <xdr:col>50</xdr:col>
      <xdr:colOff>114300</xdr:colOff>
      <xdr:row>58</xdr:row>
      <xdr:rowOff>117043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55060"/>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110960</xdr:rowOff>
    </xdr:from>
    <xdr:to>
      <xdr:col>45</xdr:col>
      <xdr:colOff>177800</xdr:colOff>
      <xdr:row>58</xdr:row>
      <xdr:rowOff>139547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55060"/>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54763</xdr:rowOff>
    </xdr:from>
    <xdr:to>
      <xdr:col>41</xdr:col>
      <xdr:colOff>50800</xdr:colOff>
      <xdr:row>58</xdr:row>
      <xdr:rowOff>139547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98863"/>
          <a:ext cx="889000" cy="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94069</xdr:rowOff>
    </xdr:from>
    <xdr:to>
      <xdr:col>55</xdr:col>
      <xdr:colOff>50800</xdr:colOff>
      <xdr:row>59</xdr:row>
      <xdr:rowOff>24219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8996</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66243</xdr:rowOff>
    </xdr:from>
    <xdr:to>
      <xdr:col>50</xdr:col>
      <xdr:colOff>165100</xdr:colOff>
      <xdr:row>58</xdr:row>
      <xdr:rowOff>167843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158970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60160</xdr:rowOff>
    </xdr:from>
    <xdr:to>
      <xdr:col>46</xdr:col>
      <xdr:colOff>38100</xdr:colOff>
      <xdr:row>58</xdr:row>
      <xdr:rowOff>161760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152887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9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88747</xdr:rowOff>
    </xdr:from>
    <xdr:to>
      <xdr:col>41</xdr:col>
      <xdr:colOff>101600</xdr:colOff>
      <xdr:row>59</xdr:row>
      <xdr:rowOff>18897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10024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3963</xdr:rowOff>
    </xdr:from>
    <xdr:to>
      <xdr:col>36</xdr:col>
      <xdr:colOff>165100</xdr:colOff>
      <xdr:row>58</xdr:row>
      <xdr:rowOff>105563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122090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61366</xdr:rowOff>
    </xdr:from>
    <xdr:to>
      <xdr:col>55</xdr:col>
      <xdr:colOff>0</xdr:colOff>
      <xdr:row>74</xdr:row>
      <xdr:rowOff>20180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405766"/>
          <a:ext cx="838200" cy="30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20180</xdr:rowOff>
    </xdr:from>
    <xdr:to>
      <xdr:col>50</xdr:col>
      <xdr:colOff>114300</xdr:colOff>
      <xdr:row>75</xdr:row>
      <xdr:rowOff>5055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707480"/>
          <a:ext cx="889000" cy="15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141719</xdr:rowOff>
    </xdr:from>
    <xdr:to>
      <xdr:col>45</xdr:col>
      <xdr:colOff>177800</xdr:colOff>
      <xdr:row>75</xdr:row>
      <xdr:rowOff>5055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486119"/>
          <a:ext cx="889000" cy="3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141719</xdr:rowOff>
    </xdr:from>
    <xdr:to>
      <xdr:col>41</xdr:col>
      <xdr:colOff>50800</xdr:colOff>
      <xdr:row>76</xdr:row>
      <xdr:rowOff>5855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486119"/>
          <a:ext cx="889000" cy="5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10566</xdr:rowOff>
    </xdr:from>
    <xdr:to>
      <xdr:col>55</xdr:col>
      <xdr:colOff>50800</xdr:colOff>
      <xdr:row>72</xdr:row>
      <xdr:rowOff>112166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3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96943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140830</xdr:rowOff>
    </xdr:from>
    <xdr:to>
      <xdr:col>50</xdr:col>
      <xdr:colOff>165100</xdr:colOff>
      <xdr:row>74</xdr:row>
      <xdr:rowOff>70980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6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87507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125705</xdr:rowOff>
    </xdr:from>
    <xdr:to>
      <xdr:col>46</xdr:col>
      <xdr:colOff>38100</xdr:colOff>
      <xdr:row>75</xdr:row>
      <xdr:rowOff>55855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72382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90919</xdr:rowOff>
    </xdr:from>
    <xdr:to>
      <xdr:col>41</xdr:col>
      <xdr:colOff>101600</xdr:colOff>
      <xdr:row>73</xdr:row>
      <xdr:rowOff>21069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4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37596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2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126505</xdr:rowOff>
    </xdr:from>
    <xdr:to>
      <xdr:col>36</xdr:col>
      <xdr:colOff>165100</xdr:colOff>
      <xdr:row>76</xdr:row>
      <xdr:rowOff>56654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85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73182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6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124828</xdr:rowOff>
    </xdr:from>
    <xdr:to>
      <xdr:col>55</xdr:col>
      <xdr:colOff>0</xdr:colOff>
      <xdr:row>96</xdr:row>
      <xdr:rowOff>126454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84028"/>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124016</xdr:rowOff>
    </xdr:from>
    <xdr:to>
      <xdr:col>50</xdr:col>
      <xdr:colOff>114300</xdr:colOff>
      <xdr:row>96</xdr:row>
      <xdr:rowOff>124828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83216"/>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60643</xdr:rowOff>
    </xdr:from>
    <xdr:to>
      <xdr:col>45</xdr:col>
      <xdr:colOff>177800</xdr:colOff>
      <xdr:row>96</xdr:row>
      <xdr:rowOff>124016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76943"/>
          <a:ext cx="889000" cy="40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60643</xdr:rowOff>
    </xdr:from>
    <xdr:to>
      <xdr:col>41</xdr:col>
      <xdr:colOff>50800</xdr:colOff>
      <xdr:row>96</xdr:row>
      <xdr:rowOff>112077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76943"/>
          <a:ext cx="889000" cy="3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75654</xdr:rowOff>
    </xdr:from>
    <xdr:to>
      <xdr:col>55</xdr:col>
      <xdr:colOff>50800</xdr:colOff>
      <xdr:row>97</xdr:row>
      <xdr:rowOff>5804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54081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74028</xdr:rowOff>
    </xdr:from>
    <xdr:to>
      <xdr:col>50</xdr:col>
      <xdr:colOff>165100</xdr:colOff>
      <xdr:row>97</xdr:row>
      <xdr:rowOff>4178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73216</xdr:rowOff>
    </xdr:from>
    <xdr:to>
      <xdr:col>46</xdr:col>
      <xdr:colOff>38100</xdr:colOff>
      <xdr:row>97</xdr:row>
      <xdr:rowOff>3366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165943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9843</xdr:rowOff>
    </xdr:from>
    <xdr:to>
      <xdr:col>41</xdr:col>
      <xdr:colOff>101600</xdr:colOff>
      <xdr:row>94</xdr:row>
      <xdr:rowOff>111443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127970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61277</xdr:rowOff>
    </xdr:from>
    <xdr:to>
      <xdr:col>36</xdr:col>
      <xdr:colOff>165100</xdr:colOff>
      <xdr:row>96</xdr:row>
      <xdr:rowOff>162877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154004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25171</xdr:rowOff>
    </xdr:from>
    <xdr:to>
      <xdr:col>85</xdr:col>
      <xdr:colOff>127000</xdr:colOff>
      <xdr:row>36</xdr:row>
      <xdr:rowOff>137566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97371"/>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137566</xdr:rowOff>
    </xdr:from>
    <xdr:to>
      <xdr:col>81</xdr:col>
      <xdr:colOff>50800</xdr:colOff>
      <xdr:row>36</xdr:row>
      <xdr:rowOff>168389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09766"/>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117754</xdr:rowOff>
    </xdr:from>
    <xdr:to>
      <xdr:col>76</xdr:col>
      <xdr:colOff>114300</xdr:colOff>
      <xdr:row>36</xdr:row>
      <xdr:rowOff>168389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89954"/>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8026</xdr:rowOff>
    </xdr:from>
    <xdr:to>
      <xdr:col>71</xdr:col>
      <xdr:colOff>177800</xdr:colOff>
      <xdr:row>36</xdr:row>
      <xdr:rowOff>117754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837326"/>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145821</xdr:rowOff>
    </xdr:from>
    <xdr:to>
      <xdr:col>85</xdr:col>
      <xdr:colOff>177800</xdr:colOff>
      <xdr:row>36</xdr:row>
      <xdr:rowOff>75971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168698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86766</xdr:rowOff>
    </xdr:from>
    <xdr:to>
      <xdr:col>81</xdr:col>
      <xdr:colOff>101600</xdr:colOff>
      <xdr:row>37</xdr:row>
      <xdr:rowOff>16916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33443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0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117589</xdr:rowOff>
    </xdr:from>
    <xdr:to>
      <xdr:col>76</xdr:col>
      <xdr:colOff>165100</xdr:colOff>
      <xdr:row>37</xdr:row>
      <xdr:rowOff>47739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64266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66954</xdr:rowOff>
    </xdr:from>
    <xdr:to>
      <xdr:col>72</xdr:col>
      <xdr:colOff>38100</xdr:colOff>
      <xdr:row>36</xdr:row>
      <xdr:rowOff>168554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13631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128676</xdr:rowOff>
    </xdr:from>
    <xdr:to>
      <xdr:col>67</xdr:col>
      <xdr:colOff>101600</xdr:colOff>
      <xdr:row>34</xdr:row>
      <xdr:rowOff>58826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75353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5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158979</xdr:rowOff>
    </xdr:from>
    <xdr:to>
      <xdr:col>85</xdr:col>
      <xdr:colOff>127000</xdr:colOff>
      <xdr:row>56</xdr:row>
      <xdr:rowOff>47947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88729"/>
          <a:ext cx="838200" cy="6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6251</xdr:rowOff>
    </xdr:from>
    <xdr:to>
      <xdr:col>81</xdr:col>
      <xdr:colOff>50800</xdr:colOff>
      <xdr:row>56</xdr:row>
      <xdr:rowOff>47947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07451"/>
          <a:ext cx="889000" cy="4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95336</xdr:rowOff>
    </xdr:from>
    <xdr:to>
      <xdr:col>76</xdr:col>
      <xdr:colOff>114300</xdr:colOff>
      <xdr:row>56</xdr:row>
      <xdr:rowOff>6251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182186"/>
          <a:ext cx="889000" cy="4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95336</xdr:rowOff>
    </xdr:from>
    <xdr:to>
      <xdr:col>71</xdr:col>
      <xdr:colOff>177800</xdr:colOff>
      <xdr:row>55</xdr:row>
      <xdr:rowOff>153256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182186"/>
          <a:ext cx="889000" cy="40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108179</xdr:rowOff>
    </xdr:from>
    <xdr:to>
      <xdr:col>85</xdr:col>
      <xdr:colOff>177800</xdr:colOff>
      <xdr:row>56</xdr:row>
      <xdr:rowOff>38329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131056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168597</xdr:rowOff>
    </xdr:from>
    <xdr:to>
      <xdr:col>81</xdr:col>
      <xdr:colOff>101600</xdr:colOff>
      <xdr:row>56</xdr:row>
      <xdr:rowOff>98747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115274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126901</xdr:rowOff>
    </xdr:from>
    <xdr:to>
      <xdr:col>76</xdr:col>
      <xdr:colOff>165100</xdr:colOff>
      <xdr:row>56</xdr:row>
      <xdr:rowOff>57051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73578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3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44536</xdr:rowOff>
    </xdr:from>
    <xdr:to>
      <xdr:col>72</xdr:col>
      <xdr:colOff>38100</xdr:colOff>
      <xdr:row>53</xdr:row>
      <xdr:rowOff>146136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1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162663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90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102456</xdr:rowOff>
    </xdr:from>
    <xdr:to>
      <xdr:col>67</xdr:col>
      <xdr:colOff>101600</xdr:colOff>
      <xdr:row>56</xdr:row>
      <xdr:rowOff>32606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49133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42202</xdr:rowOff>
    </xdr:from>
    <xdr:to>
      <xdr:col>85</xdr:col>
      <xdr:colOff>127000</xdr:colOff>
      <xdr:row>93</xdr:row>
      <xdr:rowOff>67185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987052"/>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42202</xdr:rowOff>
    </xdr:from>
    <xdr:to>
      <xdr:col>81</xdr:col>
      <xdr:colOff>50800</xdr:colOff>
      <xdr:row>93</xdr:row>
      <xdr:rowOff>84362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987052"/>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84362</xdr:rowOff>
    </xdr:from>
    <xdr:to>
      <xdr:col>76</xdr:col>
      <xdr:colOff>114300</xdr:colOff>
      <xdr:row>93</xdr:row>
      <xdr:rowOff>137561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29212"/>
          <a:ext cx="8890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137561</xdr:rowOff>
    </xdr:from>
    <xdr:to>
      <xdr:col>71</xdr:col>
      <xdr:colOff>177800</xdr:colOff>
      <xdr:row>94</xdr:row>
      <xdr:rowOff>12909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082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16385</xdr:rowOff>
    </xdr:from>
    <xdr:to>
      <xdr:col>85</xdr:col>
      <xdr:colOff>177800</xdr:colOff>
      <xdr:row>93</xdr:row>
      <xdr:rowOff>117985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96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39262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162852</xdr:rowOff>
    </xdr:from>
    <xdr:to>
      <xdr:col>81</xdr:col>
      <xdr:colOff>101600</xdr:colOff>
      <xdr:row>93</xdr:row>
      <xdr:rowOff>93002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9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109529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33562</xdr:rowOff>
    </xdr:from>
    <xdr:to>
      <xdr:col>76</xdr:col>
      <xdr:colOff>165100</xdr:colOff>
      <xdr:row>93</xdr:row>
      <xdr:rowOff>135162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151689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86761</xdr:rowOff>
    </xdr:from>
    <xdr:to>
      <xdr:col>72</xdr:col>
      <xdr:colOff>38100</xdr:colOff>
      <xdr:row>94</xdr:row>
      <xdr:rowOff>16911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33438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133559</xdr:rowOff>
    </xdr:from>
    <xdr:to>
      <xdr:col>67</xdr:col>
      <xdr:colOff>101600</xdr:colOff>
      <xdr:row>94</xdr:row>
      <xdr:rowOff>63709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80236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8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議会委員会室の備品購入により、前年度より増加している。総務費は、小立保育所隣接建物解体事業の実施により増加要因はあったものの、基金積立金の大幅な減少により減額となった。民生費は、新規事業である保育所等を利用せずに家庭で保育を行っている世帯への経済的支援を行う、おうち子育て応援事業の実施が主な増額要因となった。衛生費は、温泉事業掘削及びポンプ整備事業による増加要因はあったものの、新型コロナウイルスワクチン接種事業関係経費の減少により、昨年度と同水準となった。農林水産業費は、物価高騰対策である配合飼料高騰対策補助金事業の減少により減額となった。商工費は、物価高騰対策であるくらし応援商品券事業や富士山世界文化遺産１０周年記念・町制施行２０周年記念イベント事業の実施により大幅な増額となった。土木費は、河川改修事業や道路維持事業等により増額用意はあったものの、下水道事業会計への繰出金が減少したことにより、昨年度と同水準となった。消防費は、救助資機材搭載消防車両や小型ポンプ積載消防車両を整備したことから増額となった。教育費は、船津小学校体育館をはじめとする各教育施設の長寿命化事業により増額となった。公債費は、令和３年度以降、合併特例債の発行が終了し、新規発行債を抑えたため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新型コロナウイルス感染症が５類に移行したことから、経済が緩やかに回復し税収等を引き上げている一方で、緊急的に物価高騰対策における物価高騰対策商品券事業を実施し、その大半を翌年度に繰り越したことから実質収支は大幅に減少し、財源として財政調整基金を活用したことにより、実質単年度収支も大幅に減少した。今後は、財政調整基金残高の比率を減らすことなく既存事業全般にわたり優先順位付けを徹底し、創意工夫による経費節減等を行い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標準財政規模に対する実質収支額の割合である実質収支比率は、一般会計おいて</a:t>
          </a:r>
          <a:r>
            <a:rPr kumimoji="1" lang="en-US" altLang="ja-JP" sz="1400">
              <a:latin typeface="ＭＳ Ｐゴシック" panose="020B0600070205080204" pitchFamily="50" charset="-128"/>
              <a:ea typeface="ＭＳ Ｐゴシック" panose="020B0600070205080204" pitchFamily="50" charset="-128"/>
            </a:rPr>
            <a:t>9.81</a:t>
          </a:r>
          <a:r>
            <a:rPr kumimoji="1" lang="ja-JP" altLang="en-US" sz="1400">
              <a:latin typeface="ＭＳ Ｐゴシック" panose="020B0600070205080204" pitchFamily="50" charset="-128"/>
              <a:ea typeface="ＭＳ Ｐゴシック" panose="020B0600070205080204" pitchFamily="50" charset="-128"/>
            </a:rPr>
            <a:t>％となっており、前年度より</a:t>
          </a:r>
          <a:r>
            <a:rPr kumimoji="1" lang="en-US" altLang="ja-JP" sz="1400">
              <a:latin typeface="ＭＳ Ｐゴシック" panose="020B0600070205080204" pitchFamily="50" charset="-128"/>
              <a:ea typeface="ＭＳ Ｐゴシック" panose="020B0600070205080204" pitchFamily="50" charset="-128"/>
            </a:rPr>
            <a:t>6.49</a:t>
          </a:r>
          <a:r>
            <a:rPr kumimoji="1" lang="ja-JP" altLang="en-US" sz="1400">
              <a:latin typeface="ＭＳ Ｐゴシック" panose="020B0600070205080204" pitchFamily="50" charset="-128"/>
              <a:ea typeface="ＭＳ Ｐゴシック" panose="020B0600070205080204" pitchFamily="50" charset="-128"/>
            </a:rPr>
            <a:t>％減となった。歳入は町税等の増収により標準財政規模自体は増加したものの、歳出において、物価対策事業であるくらし応援商品券事業や、小学校をはじめとする各教育施設の長寿命化事業により歳出全体が増加したことから、</a:t>
          </a:r>
          <a:r>
            <a:rPr kumimoji="1" lang="en-US" altLang="ja-JP" sz="1400">
              <a:latin typeface="ＭＳ Ｐゴシック" panose="020B0600070205080204" pitchFamily="50" charset="-128"/>
              <a:ea typeface="ＭＳ Ｐゴシック" panose="020B0600070205080204" pitchFamily="50" charset="-128"/>
            </a:rPr>
            <a:t>9</a:t>
          </a:r>
          <a:r>
            <a:rPr kumimoji="1" lang="ja-JP" altLang="en-US" sz="1400">
              <a:latin typeface="ＭＳ Ｐゴシック" panose="020B0600070205080204" pitchFamily="50" charset="-128"/>
              <a:ea typeface="ＭＳ Ｐゴシック" panose="020B0600070205080204" pitchFamily="50" charset="-128"/>
            </a:rPr>
            <a:t>％台の水準となった。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また、国民健康保険特別会計や介護保険特別会計においては、保険料収入が増加したことにより実質収支額が増加となった。公営企業会計においては、使用料収入等がコロナ禍前の水準に回復したものの、基金の取崩しや一般会計会計からの繰入金により、実質収支が増加となっている会計もあることから、今後、独立採算制の理念に基づき、料金改定を含め運営の健全化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元利償還金等</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について、普通会計における地方債の元利償還金が前年度より約</a:t>
          </a:r>
          <a:r>
            <a:rPr kumimoji="1" lang="en-US" altLang="ja-JP" sz="1200">
              <a:latin typeface="ＭＳ Ｐゴシック" panose="020B0600070205080204" pitchFamily="50" charset="-128"/>
              <a:ea typeface="ＭＳ Ｐゴシック" panose="020B0600070205080204" pitchFamily="50" charset="-128"/>
            </a:rPr>
            <a:t>2,798</a:t>
          </a:r>
          <a:r>
            <a:rPr kumimoji="1" lang="ja-JP" altLang="en-US" sz="1200">
              <a:latin typeface="ＭＳ Ｐゴシック" panose="020B0600070205080204" pitchFamily="50" charset="-128"/>
              <a:ea typeface="ＭＳ Ｐゴシック" panose="020B0600070205080204" pitchFamily="50" charset="-128"/>
            </a:rPr>
            <a:t>万円減少したことや、公営企業債の元利償還金に対する繰入金が前年度よりも約</a:t>
          </a:r>
          <a:r>
            <a:rPr kumimoji="1" lang="en-US" altLang="ja-JP" sz="1200">
              <a:latin typeface="ＭＳ Ｐゴシック" panose="020B0600070205080204" pitchFamily="50" charset="-128"/>
              <a:ea typeface="ＭＳ Ｐゴシック" panose="020B0600070205080204" pitchFamily="50" charset="-128"/>
            </a:rPr>
            <a:t>2,746</a:t>
          </a:r>
          <a:r>
            <a:rPr kumimoji="1" lang="ja-JP" altLang="en-US" sz="1200">
              <a:latin typeface="ＭＳ Ｐゴシック" panose="020B0600070205080204" pitchFamily="50" charset="-128"/>
              <a:ea typeface="ＭＳ Ｐゴシック" panose="020B0600070205080204" pitchFamily="50" charset="-128"/>
            </a:rPr>
            <a:t>万円減少してきていること、さらに一部事務組合が起債した地方債の元利償還金が約</a:t>
          </a:r>
          <a:r>
            <a:rPr kumimoji="1" lang="en-US" altLang="ja-JP" sz="1200">
              <a:latin typeface="ＭＳ Ｐゴシック" panose="020B0600070205080204" pitchFamily="50" charset="-128"/>
              <a:ea typeface="ＭＳ Ｐゴシック" panose="020B0600070205080204" pitchFamily="50" charset="-128"/>
            </a:rPr>
            <a:t>1,557</a:t>
          </a:r>
          <a:r>
            <a:rPr kumimoji="1" lang="ja-JP" altLang="en-US" sz="1200">
              <a:latin typeface="ＭＳ Ｐゴシック" panose="020B0600070205080204" pitchFamily="50" charset="-128"/>
              <a:ea typeface="ＭＳ Ｐゴシック" panose="020B0600070205080204" pitchFamily="50" charset="-128"/>
            </a:rPr>
            <a:t>万円減少したことにより、対前年比約</a:t>
          </a:r>
          <a:r>
            <a:rPr kumimoji="1" lang="en-US" altLang="ja-JP" sz="1200">
              <a:latin typeface="ＭＳ Ｐゴシック" panose="020B0600070205080204" pitchFamily="50" charset="-128"/>
              <a:ea typeface="ＭＳ Ｐゴシック" panose="020B0600070205080204" pitchFamily="50" charset="-128"/>
            </a:rPr>
            <a:t>7,100</a:t>
          </a:r>
          <a:r>
            <a:rPr kumimoji="1" lang="ja-JP" altLang="en-US" sz="1200">
              <a:latin typeface="ＭＳ Ｐゴシック" panose="020B0600070205080204" pitchFamily="50" charset="-128"/>
              <a:ea typeface="ＭＳ Ｐゴシック" panose="020B0600070205080204" pitchFamily="50" charset="-128"/>
            </a:rPr>
            <a:t>万円の減少となった。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一方で補てん財源である算入公債費等</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においては、主に災害復旧等に係る基準財政需に算入された公債費が約</a:t>
          </a:r>
          <a:r>
            <a:rPr kumimoji="1" lang="en-US" altLang="ja-JP" sz="1200">
              <a:latin typeface="ＭＳ Ｐゴシック" panose="020B0600070205080204" pitchFamily="50" charset="-128"/>
              <a:ea typeface="ＭＳ Ｐゴシック" panose="020B0600070205080204" pitchFamily="50" charset="-128"/>
            </a:rPr>
            <a:t>1,900</a:t>
          </a:r>
          <a:r>
            <a:rPr kumimoji="1" lang="ja-JP" altLang="en-US" sz="1200">
              <a:latin typeface="ＭＳ Ｐゴシック" panose="020B0600070205080204" pitchFamily="50" charset="-128"/>
              <a:ea typeface="ＭＳ Ｐゴシック" panose="020B0600070205080204" pitchFamily="50" charset="-128"/>
            </a:rPr>
            <a:t>万円の減少となったこと等により、最終的には分子が約</a:t>
          </a:r>
          <a:r>
            <a:rPr kumimoji="1" lang="en-US" altLang="ja-JP" sz="1200">
              <a:latin typeface="ＭＳ Ｐゴシック" panose="020B0600070205080204" pitchFamily="50" charset="-128"/>
              <a:ea typeface="ＭＳ Ｐゴシック" panose="020B0600070205080204" pitchFamily="50" charset="-128"/>
            </a:rPr>
            <a:t>5,600</a:t>
          </a:r>
          <a:r>
            <a:rPr kumimoji="1" lang="ja-JP" altLang="en-US" sz="1200">
              <a:latin typeface="ＭＳ Ｐゴシック" panose="020B0600070205080204" pitchFamily="50" charset="-128"/>
              <a:ea typeface="ＭＳ Ｐゴシック" panose="020B0600070205080204" pitchFamily="50" charset="-128"/>
            </a:rPr>
            <a:t>万円の減額となった。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は、大型普通建設事業が終了したことにより地方債残高が約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9,100</a:t>
          </a:r>
          <a:r>
            <a:rPr kumimoji="1" lang="ja-JP" altLang="en-US" sz="1400">
              <a:latin typeface="ＭＳ ゴシック" pitchFamily="49" charset="-128"/>
              <a:ea typeface="ＭＳ ゴシック" pitchFamily="49" charset="-128"/>
            </a:rPr>
            <a:t>万円減少したことや、公営企業等の繰入予定額が約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8,000</a:t>
          </a:r>
          <a:r>
            <a:rPr kumimoji="1" lang="ja-JP" altLang="en-US" sz="1400">
              <a:latin typeface="ＭＳ ゴシック" pitchFamily="49" charset="-128"/>
              <a:ea typeface="ＭＳ ゴシック" pitchFamily="49" charset="-128"/>
            </a:rPr>
            <a:t>千万円減少したことにより、対前年度比約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5,800</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充当可能財源当</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においては、財政調整基金は減少したが、減債基金及びふるさと応援寄附基金等の積み立てにより充当可能基金が約</a:t>
          </a:r>
          <a:r>
            <a:rPr kumimoji="1" lang="en-US" altLang="ja-JP" sz="1400">
              <a:latin typeface="ＭＳ ゴシック" pitchFamily="49" charset="-128"/>
              <a:ea typeface="ＭＳ ゴシック" pitchFamily="49" charset="-128"/>
            </a:rPr>
            <a:t>8,000</a:t>
          </a:r>
          <a:r>
            <a:rPr kumimoji="1" lang="ja-JP" altLang="en-US" sz="1400">
              <a:latin typeface="ＭＳ ゴシック" pitchFamily="49" charset="-128"/>
              <a:ea typeface="ＭＳ ゴシック" pitchFamily="49" charset="-128"/>
            </a:rPr>
            <a:t>万円増加となったものの、基準財政需要額見込額が約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万円減少したことにより、全体として約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万円の減となり、実質的な将来負担額（分子）としては約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山梨県富士河口湖町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万円を積み立てることが出来たが、物価高騰対策商品券事業により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億円の取り崩しを行ったため、差引き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万円の減となった。また、減債基金を将来の合併特例債等の償還費への備えとして約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億円、ふるさと応援寄附基金を約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万円をそれぞれ積立て、物価高騰対策商品券事業に伴い地域振興基金を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万円取り崩しを行ったことにより、基金全体としては約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を脱し経済活動が回復基調により税収が増加傾向にあるものの、今後も、物価高騰対策費として財政調整基金を取り崩しながら財政運営をすることが予想され、さらに、これに関連し商工振興等の活性化も踏まえ地域振興基金を活用しながら、町村合併における地域間の均衡を図る事業に充てていく。また、ふるさと応援寄附基金についても寄附金を財源に基金の積み立てを行うと同時に、当該基金を充てながら少子化対策・こども政策等の各種抜本強化事業を行っ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・地域振興基金：町財政の円滑な運営を図り、合併町村の均衡ある発展のための事業の財源とする基金。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・公共施設建設基金：公共施設の建設の財源に充てることのできる基金。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富士河口湖町のまちづくりに賛同する個人、団体から広く寄附金を募り、これを財源として寄附者の意向を各種事業に反映することにより、様々な人々の参加による魅力あるふるさとづくり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・地域福祉基金：住民が主体となって実施する福祉活動を活発化するため、基金か生じる利息をその事業に充てることのできる基金。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・小立土地区画整理事業保留地内道路整備基金：小立土地区画整理事業保留内道路の復旧整備費の財源に充てるための基金。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ふるさと応援寄附金を財源とし目的にある各種事業を行うための基金として約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万円を積立てると同時に、当該目的事業として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億円を取り崩したことや、物価高騰対策商品券事業に伴い地域振興基金を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万円取り崩しを行ったことにより、その他特定目的基金全体としては約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終了し、今後は計画的に当基金を活用しながら町村合併における地域間の均衡を図る事業に充てていく。公共施設建設基金は今後の公共事業の金額を考慮しながら基金を充当するほか、ふるさと応援寄附基金としては寄附金を財源に基金の積み立てを行うと同時に、当該基金を充てながら基金の目的に合致した各種事業を行っ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物価高騰対策である物価高騰対策商品券事業等の実施により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物価高騰対策費として財政調整基金を取り崩しながら財政運営をすることが予想されるが、行政の継続性や町民のニーズ等のバランスを重視しながら、財政調整基金の残高は、標準財政規模の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当初予算から予定していた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万円を積立てた。さらに、今後の地方債の償還や他の基金の取崩状況等を鑑み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万円追加で積立てを行い、基金残高としては前年度より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減債基金については、町村合併に伴い、平成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年間にわたり毎年度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万円の積立てを行うほか、合併特例事業債の償還費のうち交付税措置される分（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％）を除いた一般財源分（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％）について、基金を取り崩し償還費に充てることにより、一般財源を圧迫しないよう配慮している。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16034739</v>
      </c>
      <c r="BO4" s="449"/>
      <c r="BP4" s="449"/>
      <c r="BQ4" s="449"/>
      <c r="BR4" s="449"/>
      <c r="BS4" s="449"/>
      <c r="BT4" s="449"/>
      <c r="BU4" s="450"/>
      <c r="BV4" s="448">
        <v>15616528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10.6</v>
      </c>
      <c r="CU4" s="589"/>
      <c r="CV4" s="589"/>
      <c r="CW4" s="589"/>
      <c r="CX4" s="589"/>
      <c r="CY4" s="589"/>
      <c r="CZ4" s="589"/>
      <c r="DA4" s="590"/>
      <c r="DB4" s="588">
        <v>17.100000000000001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14306548</v>
      </c>
      <c r="BO5" s="420"/>
      <c r="BP5" s="420"/>
      <c r="BQ5" s="420"/>
      <c r="BR5" s="420"/>
      <c r="BS5" s="420"/>
      <c r="BT5" s="420"/>
      <c r="BU5" s="421"/>
      <c r="BV5" s="419">
        <v>13987714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77.8</v>
      </c>
      <c r="CU5" s="417"/>
      <c r="CV5" s="417"/>
      <c r="CW5" s="417"/>
      <c r="CX5" s="417"/>
      <c r="CY5" s="417"/>
      <c r="CZ5" s="417"/>
      <c r="DA5" s="418"/>
      <c r="DB5" s="416">
        <v>75.400000000000006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1728191</v>
      </c>
      <c r="BO6" s="420"/>
      <c r="BP6" s="420"/>
      <c r="BQ6" s="420"/>
      <c r="BR6" s="420"/>
      <c r="BS6" s="420"/>
      <c r="BT6" s="420"/>
      <c r="BU6" s="421"/>
      <c r="BV6" s="419">
        <v>1628814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78.5</v>
      </c>
      <c r="CU6" s="563"/>
      <c r="CV6" s="563"/>
      <c r="CW6" s="563"/>
      <c r="CX6" s="563"/>
      <c r="CY6" s="563"/>
      <c r="CZ6" s="563"/>
      <c r="DA6" s="564"/>
      <c r="DB6" s="562">
        <v>76.900000000000006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812177</v>
      </c>
      <c r="BO7" s="420"/>
      <c r="BP7" s="420"/>
      <c r="BQ7" s="420"/>
      <c r="BR7" s="420"/>
      <c r="BS7" s="420"/>
      <c r="BT7" s="420"/>
      <c r="BU7" s="421"/>
      <c r="BV7" s="419">
        <v>189186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8605507</v>
      </c>
      <c r="CU7" s="420"/>
      <c r="CV7" s="420"/>
      <c r="CW7" s="420"/>
      <c r="CX7" s="420"/>
      <c r="CY7" s="420"/>
      <c r="CZ7" s="420"/>
      <c r="DA7" s="421"/>
      <c r="DB7" s="419">
        <v>8439909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916014</v>
      </c>
      <c r="BO8" s="420"/>
      <c r="BP8" s="420"/>
      <c r="BQ8" s="420"/>
      <c r="BR8" s="420"/>
      <c r="BS8" s="420"/>
      <c r="BT8" s="420"/>
      <c r="BU8" s="421"/>
      <c r="BV8" s="419">
        <v>1439628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0.57999999999999996</v>
      </c>
      <c r="CU8" s="523"/>
      <c r="CV8" s="523"/>
      <c r="CW8" s="523"/>
      <c r="CX8" s="523"/>
      <c r="CY8" s="523"/>
      <c r="CZ8" s="523"/>
      <c r="DA8" s="524"/>
      <c r="DB8" s="522">
        <v>0.6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26082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-523614</v>
      </c>
      <c r="BO9" s="420"/>
      <c r="BP9" s="420"/>
      <c r="BQ9" s="420"/>
      <c r="BR9" s="420"/>
      <c r="BS9" s="420"/>
      <c r="BT9" s="420"/>
      <c r="BU9" s="421"/>
      <c r="BV9" s="419">
        <v>-83236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15.4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25329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50427</v>
      </c>
      <c r="BO10" s="420"/>
      <c r="BP10" s="420"/>
      <c r="BQ10" s="420"/>
      <c r="BR10" s="420"/>
      <c r="BS10" s="420"/>
      <c r="BT10" s="420"/>
      <c r="BU10" s="421"/>
      <c r="BV10" s="419">
        <v>240258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26965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300000</v>
      </c>
      <c r="BO12" s="420"/>
      <c r="BP12" s="420"/>
      <c r="BQ12" s="420"/>
      <c r="BR12" s="420"/>
      <c r="BS12" s="420"/>
      <c r="BT12" s="420"/>
      <c r="BU12" s="421"/>
      <c r="BV12" s="419">
        <v>260000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26109</v>
      </c>
      <c r="S13" s="507"/>
      <c r="T13" s="507"/>
      <c r="U13" s="507"/>
      <c r="V13" s="508"/>
      <c r="W13" s="509" t="s">
        <v>131</v>
      </c>
      <c r="X13" s="405"/>
      <c r="Y13" s="405"/>
      <c r="Z13" s="405"/>
      <c r="AA13" s="405"/>
      <c r="AB13" s="406"/>
      <c r="AC13" s="372">
        <v>326</v>
      </c>
      <c r="AD13" s="373"/>
      <c r="AE13" s="373"/>
      <c r="AF13" s="373"/>
      <c r="AG13" s="374"/>
      <c r="AH13" s="372">
        <v>307</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-773187</v>
      </c>
      <c r="BO13" s="420"/>
      <c r="BP13" s="420"/>
      <c r="BQ13" s="420"/>
      <c r="BR13" s="420"/>
      <c r="BS13" s="420"/>
      <c r="BT13" s="420"/>
      <c r="BU13" s="421"/>
      <c r="BV13" s="419">
        <v>-102978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10.8</v>
      </c>
      <c r="CU13" s="417"/>
      <c r="CV13" s="417"/>
      <c r="CW13" s="417"/>
      <c r="CX13" s="417"/>
      <c r="CY13" s="417"/>
      <c r="CZ13" s="417"/>
      <c r="DA13" s="418"/>
      <c r="DB13" s="416">
        <v>10.7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26765</v>
      </c>
      <c r="S14" s="507"/>
      <c r="T14" s="507"/>
      <c r="U14" s="507"/>
      <c r="V14" s="508"/>
      <c r="W14" s="510"/>
      <c r="X14" s="408"/>
      <c r="Y14" s="408"/>
      <c r="Z14" s="408"/>
      <c r="AA14" s="408"/>
      <c r="AB14" s="409"/>
      <c r="AC14" s="499">
        <v>2.2999999999999998</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32</v>
      </c>
      <c r="CU14" s="517"/>
      <c r="CV14" s="517"/>
      <c r="CW14" s="517"/>
      <c r="CX14" s="517"/>
      <c r="CY14" s="517"/>
      <c r="CZ14" s="517"/>
      <c r="DA14" s="518"/>
      <c r="DB14" s="516">
        <v>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26154</v>
      </c>
      <c r="S15" s="507"/>
      <c r="T15" s="507"/>
      <c r="U15" s="507"/>
      <c r="V15" s="508"/>
      <c r="W15" s="509" t="s">
        <v>137</v>
      </c>
      <c r="X15" s="405"/>
      <c r="Y15" s="405"/>
      <c r="Z15" s="405"/>
      <c r="AA15" s="405"/>
      <c r="AB15" s="406"/>
      <c r="AC15" s="372">
        <v>3933</v>
      </c>
      <c r="AD15" s="373"/>
      <c r="AE15" s="373"/>
      <c r="AF15" s="373"/>
      <c r="AG15" s="374"/>
      <c r="AH15" s="372">
        <v>3679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4272535</v>
      </c>
      <c r="BO15" s="449"/>
      <c r="BP15" s="449"/>
      <c r="BQ15" s="449"/>
      <c r="BR15" s="449"/>
      <c r="BS15" s="449"/>
      <c r="BT15" s="449"/>
      <c r="BU15" s="450"/>
      <c r="BV15" s="448">
        <v>4158171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28.2</v>
      </c>
      <c r="AD16" s="500"/>
      <c r="AE16" s="500"/>
      <c r="AF16" s="500"/>
      <c r="AG16" s="501"/>
      <c r="AH16" s="499">
        <v>28.9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7345376</v>
      </c>
      <c r="BO16" s="420"/>
      <c r="BP16" s="420"/>
      <c r="BQ16" s="420"/>
      <c r="BR16" s="420"/>
      <c r="BS16" s="420"/>
      <c r="BT16" s="420"/>
      <c r="BU16" s="421"/>
      <c r="BV16" s="419">
        <v>7125043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9689</v>
      </c>
      <c r="AD17" s="373"/>
      <c r="AE17" s="373"/>
      <c r="AF17" s="373"/>
      <c r="AG17" s="374"/>
      <c r="AH17" s="372">
        <v>8758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5477122</v>
      </c>
      <c r="BO17" s="420"/>
      <c r="BP17" s="420"/>
      <c r="BQ17" s="420"/>
      <c r="BR17" s="420"/>
      <c r="BS17" s="420"/>
      <c r="BT17" s="420"/>
      <c r="BU17" s="421"/>
      <c r="BV17" s="419">
        <v>5295292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158.4</v>
      </c>
      <c r="M18" s="472"/>
      <c r="N18" s="472"/>
      <c r="O18" s="472"/>
      <c r="P18" s="472"/>
      <c r="Q18" s="472"/>
      <c r="R18" s="473"/>
      <c r="S18" s="473"/>
      <c r="T18" s="473"/>
      <c r="U18" s="473"/>
      <c r="V18" s="474"/>
      <c r="W18" s="490"/>
      <c r="X18" s="491"/>
      <c r="Y18" s="491"/>
      <c r="Z18" s="491"/>
      <c r="AA18" s="491"/>
      <c r="AB18" s="515"/>
      <c r="AC18" s="389">
        <v>69.5</v>
      </c>
      <c r="AD18" s="390"/>
      <c r="AE18" s="390"/>
      <c r="AF18" s="390"/>
      <c r="AG18" s="475"/>
      <c r="AH18" s="389">
        <v>68.7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7060870</v>
      </c>
      <c r="BO18" s="420"/>
      <c r="BP18" s="420"/>
      <c r="BQ18" s="420"/>
      <c r="BR18" s="420"/>
      <c r="BS18" s="420"/>
      <c r="BT18" s="420"/>
      <c r="BU18" s="421"/>
      <c r="BV18" s="419">
        <v>6632925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12078402</v>
      </c>
      <c r="BO19" s="420"/>
      <c r="BP19" s="420"/>
      <c r="BQ19" s="420"/>
      <c r="BR19" s="420"/>
      <c r="BS19" s="420"/>
      <c r="BT19" s="420"/>
      <c r="BU19" s="421"/>
      <c r="BV19" s="419">
        <v>11520436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10653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16417078</v>
      </c>
      <c r="BO22" s="449"/>
      <c r="BP22" s="449"/>
      <c r="BQ22" s="449"/>
      <c r="BR22" s="449"/>
      <c r="BS22" s="449"/>
      <c r="BT22" s="449"/>
      <c r="BU22" s="450"/>
      <c r="BV22" s="448">
        <v>17508319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6148779</v>
      </c>
      <c r="BO23" s="420"/>
      <c r="BP23" s="420"/>
      <c r="BQ23" s="420"/>
      <c r="BR23" s="420"/>
      <c r="BS23" s="420"/>
      <c r="BT23" s="420"/>
      <c r="BU23" s="421"/>
      <c r="BV23" s="419">
        <v>6589113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6500</v>
      </c>
      <c r="R24" s="373"/>
      <c r="S24" s="373"/>
      <c r="T24" s="373"/>
      <c r="U24" s="373"/>
      <c r="V24" s="374"/>
      <c r="W24" s="462"/>
      <c r="X24" s="399"/>
      <c r="Y24" s="400"/>
      <c r="Z24" s="375" t="s">
        <v>162</v>
      </c>
      <c r="AA24" s="376"/>
      <c r="AB24" s="376"/>
      <c r="AC24" s="376"/>
      <c r="AD24" s="376"/>
      <c r="AE24" s="376"/>
      <c r="AF24" s="376"/>
      <c r="AG24" s="377"/>
      <c r="AH24" s="372">
        <v>192</v>
      </c>
      <c r="AI24" s="373"/>
      <c r="AJ24" s="373"/>
      <c r="AK24" s="373"/>
      <c r="AL24" s="374"/>
      <c r="AM24" s="372">
        <v>571008</v>
      </c>
      <c r="AN24" s="373"/>
      <c r="AO24" s="373"/>
      <c r="AP24" s="373"/>
      <c r="AQ24" s="373"/>
      <c r="AR24" s="374"/>
      <c r="AS24" s="372">
        <v>2974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11117169</v>
      </c>
      <c r="BO24" s="420"/>
      <c r="BP24" s="420"/>
      <c r="BQ24" s="420"/>
      <c r="BR24" s="420"/>
      <c r="BS24" s="420"/>
      <c r="BT24" s="420"/>
      <c r="BU24" s="421"/>
      <c r="BV24" s="419">
        <v>11751845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5320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84957</v>
      </c>
      <c r="BO25" s="449"/>
      <c r="BP25" s="449"/>
      <c r="BQ25" s="449"/>
      <c r="BR25" s="449"/>
      <c r="BS25" s="449"/>
      <c r="BT25" s="449"/>
      <c r="BU25" s="450"/>
      <c r="BV25" s="448">
        <v>134765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4810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9688</v>
      </c>
      <c r="AN26" s="373"/>
      <c r="AO26" s="373"/>
      <c r="AP26" s="373"/>
      <c r="AQ26" s="373"/>
      <c r="AR26" s="374"/>
      <c r="AS26" s="372">
        <v>2422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2520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606725</v>
      </c>
      <c r="BO27" s="454"/>
      <c r="BP27" s="454"/>
      <c r="BQ27" s="454"/>
      <c r="BR27" s="454"/>
      <c r="BS27" s="454"/>
      <c r="BT27" s="454"/>
      <c r="BU27" s="455"/>
      <c r="BV27" s="453">
        <v>606718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2020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1504344</v>
      </c>
      <c r="BO28" s="449"/>
      <c r="BP28" s="449"/>
      <c r="BQ28" s="449"/>
      <c r="BR28" s="449"/>
      <c r="BS28" s="449"/>
      <c r="BT28" s="449"/>
      <c r="BU28" s="450"/>
      <c r="BV28" s="448">
        <v>1753917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14</v>
      </c>
      <c r="M29" s="373"/>
      <c r="N29" s="373"/>
      <c r="O29" s="373"/>
      <c r="P29" s="374"/>
      <c r="Q29" s="372">
        <v>1740</v>
      </c>
      <c r="R29" s="373"/>
      <c r="S29" s="373"/>
      <c r="T29" s="373"/>
      <c r="U29" s="373"/>
      <c r="V29" s="374"/>
      <c r="W29" s="463"/>
      <c r="X29" s="464"/>
      <c r="Y29" s="465"/>
      <c r="Z29" s="375" t="s">
        <v>178</v>
      </c>
      <c r="AA29" s="376"/>
      <c r="AB29" s="376"/>
      <c r="AC29" s="376"/>
      <c r="AD29" s="376"/>
      <c r="AE29" s="376"/>
      <c r="AF29" s="376"/>
      <c r="AG29" s="377"/>
      <c r="AH29" s="372">
        <v>193</v>
      </c>
      <c r="AI29" s="373"/>
      <c r="AJ29" s="373"/>
      <c r="AK29" s="373"/>
      <c r="AL29" s="374"/>
      <c r="AM29" s="372">
        <v>574873</v>
      </c>
      <c r="AN29" s="373"/>
      <c r="AO29" s="373"/>
      <c r="AP29" s="373"/>
      <c r="AQ29" s="373"/>
      <c r="AR29" s="374"/>
      <c r="AS29" s="372">
        <v>2979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1564358</v>
      </c>
      <c r="BO29" s="420"/>
      <c r="BP29" s="420"/>
      <c r="BQ29" s="420"/>
      <c r="BR29" s="420"/>
      <c r="BS29" s="420"/>
      <c r="BT29" s="420"/>
      <c r="BU29" s="421"/>
      <c r="BV29" s="419">
        <v>1364087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4891589</v>
      </c>
      <c r="BO30" s="454"/>
      <c r="BP30" s="454"/>
      <c r="BQ30" s="454"/>
      <c r="BR30" s="454"/>
      <c r="BS30" s="454"/>
      <c r="BT30" s="454"/>
      <c r="BU30" s="455"/>
      <c r="BV30" s="453">
        <v>4897233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10</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14</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15</v>
      </c>
      <c r="BF34" s="367"/>
      <c r="BG34" s="368" t="str">
        <f>IF('各会計、関係団体の財政状況及び健全化判断比率'!B33="","",'各会計、関係団体の財政状況及び健全化判断比率'!B33)</f>
        <v>河口湖簡易水道事業特別会計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20</v>
      </c>
      <c r="BX34" s="367"/>
      <c r="BY34" s="368" t="str">
        <f>IF('各会計、関係団体の財政状況及び健全化判断比率'!B68="","",'各会計、関係団体の財政状況及び健全化判断比率'!B68)</f>
        <v>富士五湖広域行政事務組合（一般会計）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30</v>
      </c>
      <c r="CP34" s="367"/>
      <c r="CQ34" s="368" t="str">
        <f>IF('各会計、関係団体の財政状況及び健全化判断比率'!BS7="","",'各会計、関係団体の財政状況及び健全化判断比率'!BS7)</f>
        <v>一般財団法人　富士河口湖ふるさと振興財団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本栖下水道事業特別会計</v>
      </c>
      <c r="F35" s="368"/>
      <c r="G35" s="368"/>
      <c r="H35" s="368"/>
      <c r="I35" s="368"/>
      <c r="J35" s="368"/>
      <c r="K35" s="368"/>
      <c r="L35" s="368"/>
      <c r="M35" s="368"/>
      <c r="N35" s="368"/>
      <c r="O35" s="368"/>
      <c r="P35" s="368"/>
      <c r="Q35" s="368"/>
      <c r="R35" s="368"/>
      <c r="S35" s="368"/>
      <c r="T35" s="181"/>
      <c r="U35" s="367">
        <f>IF(W35="","",U34+1)</f>
        <v>11</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16</v>
      </c>
      <c r="BF35" s="367"/>
      <c r="BG35" s="368" t="str">
        <f>IF('各会計、関係団体の財政状況及び健全化判断比率'!B34="","",'各会計、関係団体の財政状況及び健全化判断比率'!B34)</f>
        <v>足和田簡易水道事業特別会計</v>
      </c>
      <c r="BH35" s="368"/>
      <c r="BI35" s="368"/>
      <c r="BJ35" s="368"/>
      <c r="BK35" s="368"/>
      <c r="BL35" s="368"/>
      <c r="BM35" s="368"/>
      <c r="BN35" s="368"/>
      <c r="BO35" s="368"/>
      <c r="BP35" s="368"/>
      <c r="BQ35" s="368"/>
      <c r="BR35" s="368"/>
      <c r="BS35" s="368"/>
      <c r="BT35" s="368"/>
      <c r="BU35" s="368"/>
      <c r="BV35" s="181"/>
      <c r="BW35" s="367">
        <f t="shared" ref="BW35:BW43" si="2">IF(BY35="","",BW34+1)</f>
        <v>21</v>
      </c>
      <c r="BX35" s="367"/>
      <c r="BY35" s="368" t="str">
        <f>IF('各会計、関係団体の財政状況及び健全化判断比率'!B69="","",'各会計、関係団体の財政状況及び健全化判断比率'!B69)</f>
        <v>富士五湖広域行政事務組合（富士五湖聖苑特別会計）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温泉事業特別会計</v>
      </c>
      <c r="F36" s="368"/>
      <c r="G36" s="368"/>
      <c r="H36" s="368"/>
      <c r="I36" s="368"/>
      <c r="J36" s="368"/>
      <c r="K36" s="368"/>
      <c r="L36" s="368"/>
      <c r="M36" s="368"/>
      <c r="N36" s="368"/>
      <c r="O36" s="368"/>
      <c r="P36" s="368"/>
      <c r="Q36" s="368"/>
      <c r="R36" s="368"/>
      <c r="S36" s="368"/>
      <c r="T36" s="181"/>
      <c r="U36" s="367">
        <f t="shared" ref="U36:U43" si="4">IF(W36="","",U35+1)</f>
        <v>12</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17</v>
      </c>
      <c r="BF36" s="367"/>
      <c r="BG36" s="368" t="str">
        <f>IF('各会計、関係団体の財政状況及び健全化判断比率'!B35="","",'各会計、関係団体の財政状況及び健全化判断比率'!B35)</f>
        <v>上九一色簡易水道事業特別会計</v>
      </c>
      <c r="BH36" s="368"/>
      <c r="BI36" s="368"/>
      <c r="BJ36" s="368"/>
      <c r="BK36" s="368"/>
      <c r="BL36" s="368"/>
      <c r="BM36" s="368"/>
      <c r="BN36" s="368"/>
      <c r="BO36" s="368"/>
      <c r="BP36" s="368"/>
      <c r="BQ36" s="368"/>
      <c r="BR36" s="368"/>
      <c r="BS36" s="368"/>
      <c r="BT36" s="368"/>
      <c r="BU36" s="368"/>
      <c r="BV36" s="181"/>
      <c r="BW36" s="367">
        <f t="shared" si="2"/>
        <v>22</v>
      </c>
      <c r="BX36" s="367"/>
      <c r="BY36" s="368" t="str">
        <f>IF('各会計、関係団体の財政状況及び健全化判断比率'!B70="","",'各会計、関係団体の財政状況及び健全化判断比率'!B70)</f>
        <v>河口湖南中学校組合（一般会計）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船津公園墓地事業特別会計</v>
      </c>
      <c r="F37" s="368"/>
      <c r="G37" s="368"/>
      <c r="H37" s="368"/>
      <c r="I37" s="368"/>
      <c r="J37" s="368"/>
      <c r="K37" s="368"/>
      <c r="L37" s="368"/>
      <c r="M37" s="368"/>
      <c r="N37" s="368"/>
      <c r="O37" s="368"/>
      <c r="P37" s="368"/>
      <c r="Q37" s="368"/>
      <c r="R37" s="368"/>
      <c r="S37" s="368"/>
      <c r="T37" s="181"/>
      <c r="U37" s="367">
        <f t="shared" si="4"/>
        <v>13</v>
      </c>
      <c r="V37" s="367"/>
      <c r="W37" s="368" t="str">
        <f>IF('各会計、関係団体の財政状況及び健全化判断比率'!B31="","",'各会計、関係団体の財政状況及び健全化判断比率'!B31)</f>
        <v>介護予防支援事業特別会計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18</v>
      </c>
      <c r="BF37" s="367"/>
      <c r="BG37" s="368" t="str">
        <f>IF('各会計、関係団体の財政状況及び健全化判断比率'!B36="","",'各会計、関係団体の財政状況及び健全化判断比率'!B36)</f>
        <v>下水道事業特別会計</v>
      </c>
      <c r="BH37" s="368"/>
      <c r="BI37" s="368"/>
      <c r="BJ37" s="368"/>
      <c r="BK37" s="368"/>
      <c r="BL37" s="368"/>
      <c r="BM37" s="368"/>
      <c r="BN37" s="368"/>
      <c r="BO37" s="368"/>
      <c r="BP37" s="368"/>
      <c r="BQ37" s="368"/>
      <c r="BR37" s="368"/>
      <c r="BS37" s="368"/>
      <c r="BT37" s="368"/>
      <c r="BU37" s="368"/>
      <c r="BV37" s="181"/>
      <c r="BW37" s="367">
        <f t="shared" si="2"/>
        <v>23</v>
      </c>
      <c r="BX37" s="367"/>
      <c r="BY37" s="368" t="str">
        <f>IF('各会計、関係団体の財政状況及び健全化判断比率'!B71="","",'各会計、関係団体の財政状況及び健全化判断比率'!B71)</f>
        <v>山梨県市町村総合事務組合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小立公園墓地事業特別会計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19</v>
      </c>
      <c r="BF38" s="367"/>
      <c r="BG38" s="368" t="str">
        <f>IF('各会計、関係団体の財政状況及び健全化判断比率'!B37="","",'各会計、関係団体の財政状況及び健全化判断比率'!B37)</f>
        <v>精進特定環境保全公共下水道事業特別会計</v>
      </c>
      <c r="BH38" s="368"/>
      <c r="BI38" s="368"/>
      <c r="BJ38" s="368"/>
      <c r="BK38" s="368"/>
      <c r="BL38" s="368"/>
      <c r="BM38" s="368"/>
      <c r="BN38" s="368"/>
      <c r="BO38" s="368"/>
      <c r="BP38" s="368"/>
      <c r="BQ38" s="368"/>
      <c r="BR38" s="368"/>
      <c r="BS38" s="368"/>
      <c r="BT38" s="368"/>
      <c r="BU38" s="368"/>
      <c r="BV38" s="181"/>
      <c r="BW38" s="367">
        <f t="shared" si="2"/>
        <v>24</v>
      </c>
      <c r="BX38" s="367"/>
      <c r="BY38" s="368" t="str">
        <f>IF('各会計、関係団体の財政状況及び健全化判断比率'!B72="","",'各会計、関係団体の財政状況及び健全化判断比率'!B72)</f>
        <v>山梨県市町村総合事務組合　行政手続きの電子化事業及び会館管理・研修事業特別会計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f t="shared" si="5"/>
        <v>6</v>
      </c>
      <c r="D39" s="367"/>
      <c r="E39" s="368" t="str">
        <f>IF('各会計、関係団体の財政状況及び健全化判断比率'!B12="","",'各会計、関係団体の財政状況及び健全化判断比率'!B12)</f>
        <v>勝山墓地事業特別会計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25</v>
      </c>
      <c r="BX39" s="367"/>
      <c r="BY39" s="368" t="str">
        <f>IF('各会計、関係団体の財政状況及び健全化判断比率'!B73="","",'各会計、関係団体の財政状況及び健全化判断比率'!B73)</f>
        <v>山梨県市町村総合事務組合　一般廃棄物最終処分場事業特別会計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f t="shared" si="5"/>
        <v>7</v>
      </c>
      <c r="D40" s="367"/>
      <c r="E40" s="368" t="str">
        <f>IF('各会計、関係団体の財政状況及び健全化判断比率'!B13="","",'各会計、関係団体の財政状況及び健全化判断比率'!B13)</f>
        <v>河口湖治水事業特別会計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26</v>
      </c>
      <c r="BX40" s="367"/>
      <c r="BY40" s="368" t="str">
        <f>IF('各会計、関係団体の財政状況及び健全化判断比率'!B74="","",'各会計、関係団体の財政状況及び健全化判断比率'!B74)</f>
        <v>山梨県市町村総合事務組合　入札参加資格審査事業特別会計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f t="shared" si="5"/>
        <v>8</v>
      </c>
      <c r="D41" s="367"/>
      <c r="E41" s="368" t="str">
        <f>IF('各会計、関係団体の財政状況及び健全化判断比率'!B14="","",'各会計、関係団体の財政状況及び健全化判断比率'!B14)</f>
        <v>小立簡易郵便局事業特別会計</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27</v>
      </c>
      <c r="BX41" s="367"/>
      <c r="BY41" s="368" t="str">
        <f>IF('各会計、関係団体の財政状況及び健全化判断比率'!B75="","",'各会計、関係団体の財政状況及び健全化判断比率'!B75)</f>
        <v>山梨県市町村総合事務組合　交通災害共済事業特別会計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f t="shared" si="5"/>
        <v>9</v>
      </c>
      <c r="D42" s="367"/>
      <c r="E42" s="368" t="str">
        <f>IF('各会計、関係団体の財政状況及び健全化判断比率'!B15="","",'各会計、関係団体の財政状況及び健全化判断比率'!B15)</f>
        <v>富士ヶ嶺簡易郵便局事業特別会計</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28</v>
      </c>
      <c r="BX42" s="367"/>
      <c r="BY42" s="368" t="str">
        <f>IF('各会計、関係団体の財政状況及び健全化判断比率'!B76="","",'各会計、関係団体の財政状況及び健全化判断比率'!B76)</f>
        <v>青木が原ごみ処理組合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29</v>
      </c>
      <c r="BX43" s="367"/>
      <c r="BY43" s="368" t="str">
        <f>IF('各会計、関係団体の財政状況及び健全化判断比率'!B77="","",'各会計、関係団体の財政状況及び健全化判断比率'!B77)</f>
        <v>青木ヶ原衛生センター</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AUveT+6MQQ3YGvOy0XnRpmeC9g3RoK5Axl4TsnWrke7AZC+NXlekiKpSuV9/8By6WqdCybnvmGdEIprezpf3g==" saltValue="poBzlpadui/KKD7g2ZV1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4808631</v>
      </c>
      <c r="S5" s="677"/>
      <c r="T5" s="677"/>
      <c r="U5" s="677"/>
      <c r="V5" s="677"/>
      <c r="W5" s="677"/>
      <c r="X5" s="677"/>
      <c r="Y5" s="702"/>
      <c r="Z5" s="715">
        <v>30</v>
      </c>
      <c r="AA5" s="715"/>
      <c r="AB5" s="715"/>
      <c r="AC5" s="715"/>
      <c r="AD5" s="716">
        <v>4798307</v>
      </c>
      <c r="AE5" s="716"/>
      <c r="AF5" s="716"/>
      <c r="AG5" s="716"/>
      <c r="AH5" s="716"/>
      <c r="AI5" s="716"/>
      <c r="AJ5" s="716"/>
      <c r="AK5" s="716"/>
      <c r="AL5" s="703">
        <v>53.3</v>
      </c>
      <c r="AM5" s="685"/>
      <c r="AN5" s="685"/>
      <c r="AO5" s="704"/>
      <c r="AP5" s="679" t="s">
        <v>217</v>
      </c>
      <c r="AQ5" s="680"/>
      <c r="AR5" s="680"/>
      <c r="AS5" s="680"/>
      <c r="AT5" s="680"/>
      <c r="AU5" s="680"/>
      <c r="AV5" s="680"/>
      <c r="AW5" s="680"/>
      <c r="AX5" s="680"/>
      <c r="AY5" s="680"/>
      <c r="AZ5" s="680"/>
      <c r="BA5" s="680"/>
      <c r="BB5" s="680"/>
      <c r="BC5" s="680"/>
      <c r="BD5" s="680"/>
      <c r="BE5" s="680"/>
      <c r="BF5" s="681"/>
      <c r="BG5" s="621">
        <v>4664409</v>
      </c>
      <c r="BH5" s="622"/>
      <c r="BI5" s="622"/>
      <c r="BJ5" s="622"/>
      <c r="BK5" s="622"/>
      <c r="BL5" s="622"/>
      <c r="BM5" s="622"/>
      <c r="BN5" s="623"/>
      <c r="BO5" s="659">
        <v>97</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107741</v>
      </c>
      <c r="S6" s="622"/>
      <c r="T6" s="622"/>
      <c r="U6" s="622"/>
      <c r="V6" s="622"/>
      <c r="W6" s="622"/>
      <c r="X6" s="622"/>
      <c r="Y6" s="623"/>
      <c r="Z6" s="659">
        <v>0.7</v>
      </c>
      <c r="AA6" s="659"/>
      <c r="AB6" s="659"/>
      <c r="AC6" s="659"/>
      <c r="AD6" s="660">
        <v>107741</v>
      </c>
      <c r="AE6" s="660"/>
      <c r="AF6" s="660"/>
      <c r="AG6" s="660"/>
      <c r="AH6" s="660"/>
      <c r="AI6" s="660"/>
      <c r="AJ6" s="660"/>
      <c r="AK6" s="660"/>
      <c r="AL6" s="624">
        <v>1.2</v>
      </c>
      <c r="AM6" s="625"/>
      <c r="AN6" s="625"/>
      <c r="AO6" s="661"/>
      <c r="AP6" s="618" t="s">
        <v>222</v>
      </c>
      <c r="AQ6" s="619"/>
      <c r="AR6" s="619"/>
      <c r="AS6" s="619"/>
      <c r="AT6" s="619"/>
      <c r="AU6" s="619"/>
      <c r="AV6" s="619"/>
      <c r="AW6" s="619"/>
      <c r="AX6" s="619"/>
      <c r="AY6" s="619"/>
      <c r="AZ6" s="619"/>
      <c r="BA6" s="619"/>
      <c r="BB6" s="619"/>
      <c r="BC6" s="619"/>
      <c r="BD6" s="619"/>
      <c r="BE6" s="619"/>
      <c r="BF6" s="620"/>
      <c r="BG6" s="621">
        <v>4664409</v>
      </c>
      <c r="BH6" s="622"/>
      <c r="BI6" s="622"/>
      <c r="BJ6" s="622"/>
      <c r="BK6" s="622"/>
      <c r="BL6" s="622"/>
      <c r="BM6" s="622"/>
      <c r="BN6" s="623"/>
      <c r="BO6" s="659">
        <v>97</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92985</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92960</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1334</v>
      </c>
      <c r="S7" s="622"/>
      <c r="T7" s="622"/>
      <c r="U7" s="622"/>
      <c r="V7" s="622"/>
      <c r="W7" s="622"/>
      <c r="X7" s="622"/>
      <c r="Y7" s="623"/>
      <c r="Z7" s="659">
        <v>0</v>
      </c>
      <c r="AA7" s="659"/>
      <c r="AB7" s="659"/>
      <c r="AC7" s="659"/>
      <c r="AD7" s="660">
        <v>1334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1906287</v>
      </c>
      <c r="BH7" s="622"/>
      <c r="BI7" s="622"/>
      <c r="BJ7" s="622"/>
      <c r="BK7" s="622"/>
      <c r="BL7" s="622"/>
      <c r="BM7" s="622"/>
      <c r="BN7" s="623"/>
      <c r="BO7" s="659">
        <v>39.6</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2438869</v>
      </c>
      <c r="CS7" s="622"/>
      <c r="CT7" s="622"/>
      <c r="CU7" s="622"/>
      <c r="CV7" s="622"/>
      <c r="CW7" s="622"/>
      <c r="CX7" s="622"/>
      <c r="CY7" s="623"/>
      <c r="CZ7" s="659">
        <v>17</v>
      </c>
      <c r="DA7" s="659"/>
      <c r="DB7" s="659"/>
      <c r="DC7" s="659"/>
      <c r="DD7" s="627">
        <v>98262</v>
      </c>
      <c r="DE7" s="622"/>
      <c r="DF7" s="622"/>
      <c r="DG7" s="622"/>
      <c r="DH7" s="622"/>
      <c r="DI7" s="622"/>
      <c r="DJ7" s="622"/>
      <c r="DK7" s="622"/>
      <c r="DL7" s="622"/>
      <c r="DM7" s="622"/>
      <c r="DN7" s="622"/>
      <c r="DO7" s="622"/>
      <c r="DP7" s="623"/>
      <c r="DQ7" s="627">
        <v>1379896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23340</v>
      </c>
      <c r="S8" s="622"/>
      <c r="T8" s="622"/>
      <c r="U8" s="622"/>
      <c r="V8" s="622"/>
      <c r="W8" s="622"/>
      <c r="X8" s="622"/>
      <c r="Y8" s="623"/>
      <c r="Z8" s="659">
        <v>0.1</v>
      </c>
      <c r="AA8" s="659"/>
      <c r="AB8" s="659"/>
      <c r="AC8" s="659"/>
      <c r="AD8" s="660">
        <v>23340</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55099</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3732046</v>
      </c>
      <c r="CS8" s="622"/>
      <c r="CT8" s="622"/>
      <c r="CU8" s="622"/>
      <c r="CV8" s="622"/>
      <c r="CW8" s="622"/>
      <c r="CX8" s="622"/>
      <c r="CY8" s="623"/>
      <c r="CZ8" s="659">
        <v>26.1</v>
      </c>
      <c r="DA8" s="659"/>
      <c r="DB8" s="659"/>
      <c r="DC8" s="659"/>
      <c r="DD8" s="627">
        <v>13911</v>
      </c>
      <c r="DE8" s="622"/>
      <c r="DF8" s="622"/>
      <c r="DG8" s="622"/>
      <c r="DH8" s="622"/>
      <c r="DI8" s="622"/>
      <c r="DJ8" s="622"/>
      <c r="DK8" s="622"/>
      <c r="DL8" s="622"/>
      <c r="DM8" s="622"/>
      <c r="DN8" s="622"/>
      <c r="DO8" s="622"/>
      <c r="DP8" s="623"/>
      <c r="DQ8" s="627">
        <v>2227877</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26764</v>
      </c>
      <c r="S9" s="622"/>
      <c r="T9" s="622"/>
      <c r="U9" s="622"/>
      <c r="V9" s="622"/>
      <c r="W9" s="622"/>
      <c r="X9" s="622"/>
      <c r="Y9" s="623"/>
      <c r="Z9" s="659">
        <v>0.2</v>
      </c>
      <c r="AA9" s="659"/>
      <c r="AB9" s="659"/>
      <c r="AC9" s="659"/>
      <c r="AD9" s="660">
        <v>26764</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1602392</v>
      </c>
      <c r="BH9" s="622"/>
      <c r="BI9" s="622"/>
      <c r="BJ9" s="622"/>
      <c r="BK9" s="622"/>
      <c r="BL9" s="622"/>
      <c r="BM9" s="622"/>
      <c r="BN9" s="623"/>
      <c r="BO9" s="659">
        <v>33.299999999999997</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1716449</v>
      </c>
      <c r="CS9" s="622"/>
      <c r="CT9" s="622"/>
      <c r="CU9" s="622"/>
      <c r="CV9" s="622"/>
      <c r="CW9" s="622"/>
      <c r="CX9" s="622"/>
      <c r="CY9" s="623"/>
      <c r="CZ9" s="659">
        <v>12</v>
      </c>
      <c r="DA9" s="659"/>
      <c r="DB9" s="659"/>
      <c r="DC9" s="659"/>
      <c r="DD9" s="627">
        <v>176604</v>
      </c>
      <c r="DE9" s="622"/>
      <c r="DF9" s="622"/>
      <c r="DG9" s="622"/>
      <c r="DH9" s="622"/>
      <c r="DI9" s="622"/>
      <c r="DJ9" s="622"/>
      <c r="DK9" s="622"/>
      <c r="DL9" s="622"/>
      <c r="DM9" s="622"/>
      <c r="DN9" s="622"/>
      <c r="DO9" s="622"/>
      <c r="DP9" s="623"/>
      <c r="DQ9" s="627">
        <v>1314229</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113982</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702261</v>
      </c>
      <c r="S11" s="622"/>
      <c r="T11" s="622"/>
      <c r="U11" s="622"/>
      <c r="V11" s="622"/>
      <c r="W11" s="622"/>
      <c r="X11" s="622"/>
      <c r="Y11" s="623"/>
      <c r="Z11" s="624">
        <v>4.4000000000000004</v>
      </c>
      <c r="AA11" s="625"/>
      <c r="AB11" s="625"/>
      <c r="AC11" s="626"/>
      <c r="AD11" s="627">
        <v>702261</v>
      </c>
      <c r="AE11" s="622"/>
      <c r="AF11" s="622"/>
      <c r="AG11" s="622"/>
      <c r="AH11" s="622"/>
      <c r="AI11" s="622"/>
      <c r="AJ11" s="622"/>
      <c r="AK11" s="623"/>
      <c r="AL11" s="624">
        <v>7.8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134814</v>
      </c>
      <c r="BH11" s="622"/>
      <c r="BI11" s="622"/>
      <c r="BJ11" s="622"/>
      <c r="BK11" s="622"/>
      <c r="BL11" s="622"/>
      <c r="BM11" s="622"/>
      <c r="BN11" s="623"/>
      <c r="BO11" s="659">
        <v>2.8</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150803</v>
      </c>
      <c r="CS11" s="622"/>
      <c r="CT11" s="622"/>
      <c r="CU11" s="622"/>
      <c r="CV11" s="622"/>
      <c r="CW11" s="622"/>
      <c r="CX11" s="622"/>
      <c r="CY11" s="623"/>
      <c r="CZ11" s="659">
        <v>1.1000000000000001</v>
      </c>
      <c r="DA11" s="659"/>
      <c r="DB11" s="659"/>
      <c r="DC11" s="659"/>
      <c r="DD11" s="627">
        <v>11176</v>
      </c>
      <c r="DE11" s="622"/>
      <c r="DF11" s="622"/>
      <c r="DG11" s="622"/>
      <c r="DH11" s="622"/>
      <c r="DI11" s="622"/>
      <c r="DJ11" s="622"/>
      <c r="DK11" s="622"/>
      <c r="DL11" s="622"/>
      <c r="DM11" s="622"/>
      <c r="DN11" s="622"/>
      <c r="DO11" s="622"/>
      <c r="DP11" s="623"/>
      <c r="DQ11" s="627">
        <v>115332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57604</v>
      </c>
      <c r="S12" s="622"/>
      <c r="T12" s="622"/>
      <c r="U12" s="622"/>
      <c r="V12" s="622"/>
      <c r="W12" s="622"/>
      <c r="X12" s="622"/>
      <c r="Y12" s="623"/>
      <c r="Z12" s="659">
        <v>0.4</v>
      </c>
      <c r="AA12" s="659"/>
      <c r="AB12" s="659"/>
      <c r="AC12" s="659"/>
      <c r="AD12" s="660">
        <v>57604</v>
      </c>
      <c r="AE12" s="660"/>
      <c r="AF12" s="660"/>
      <c r="AG12" s="660"/>
      <c r="AH12" s="660"/>
      <c r="AI12" s="660"/>
      <c r="AJ12" s="660"/>
      <c r="AK12" s="660"/>
      <c r="AL12" s="624">
        <v>0.6</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2402455</v>
      </c>
      <c r="BH12" s="622"/>
      <c r="BI12" s="622"/>
      <c r="BJ12" s="622"/>
      <c r="BK12" s="622"/>
      <c r="BL12" s="622"/>
      <c r="BM12" s="622"/>
      <c r="BN12" s="623"/>
      <c r="BO12" s="659">
        <v>50</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837413</v>
      </c>
      <c r="CS12" s="622"/>
      <c r="CT12" s="622"/>
      <c r="CU12" s="622"/>
      <c r="CV12" s="622"/>
      <c r="CW12" s="622"/>
      <c r="CX12" s="622"/>
      <c r="CY12" s="623"/>
      <c r="CZ12" s="659">
        <v>5.9</v>
      </c>
      <c r="DA12" s="659"/>
      <c r="DB12" s="659"/>
      <c r="DC12" s="659"/>
      <c r="DD12" s="627">
        <v>27050</v>
      </c>
      <c r="DE12" s="622"/>
      <c r="DF12" s="622"/>
      <c r="DG12" s="622"/>
      <c r="DH12" s="622"/>
      <c r="DI12" s="622"/>
      <c r="DJ12" s="622"/>
      <c r="DK12" s="622"/>
      <c r="DL12" s="622"/>
      <c r="DM12" s="622"/>
      <c r="DN12" s="622"/>
      <c r="DO12" s="622"/>
      <c r="DP12" s="623"/>
      <c r="DQ12" s="627">
        <v>750416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2386011</v>
      </c>
      <c r="BH13" s="622"/>
      <c r="BI13" s="622"/>
      <c r="BJ13" s="622"/>
      <c r="BK13" s="622"/>
      <c r="BL13" s="622"/>
      <c r="BM13" s="622"/>
      <c r="BN13" s="623"/>
      <c r="BO13" s="659">
        <v>49.6</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917959</v>
      </c>
      <c r="CS13" s="622"/>
      <c r="CT13" s="622"/>
      <c r="CU13" s="622"/>
      <c r="CV13" s="622"/>
      <c r="CW13" s="622"/>
      <c r="CX13" s="622"/>
      <c r="CY13" s="623"/>
      <c r="CZ13" s="659">
        <v>6.4</v>
      </c>
      <c r="DA13" s="659"/>
      <c r="DB13" s="659"/>
      <c r="DC13" s="659"/>
      <c r="DD13" s="627">
        <v>195260</v>
      </c>
      <c r="DE13" s="622"/>
      <c r="DF13" s="622"/>
      <c r="DG13" s="622"/>
      <c r="DH13" s="622"/>
      <c r="DI13" s="622"/>
      <c r="DJ13" s="622"/>
      <c r="DK13" s="622"/>
      <c r="DL13" s="622"/>
      <c r="DM13" s="622"/>
      <c r="DN13" s="622"/>
      <c r="DO13" s="622"/>
      <c r="DP13" s="623"/>
      <c r="DQ13" s="627">
        <v>757511</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741</v>
      </c>
      <c r="S14" s="622"/>
      <c r="T14" s="622"/>
      <c r="U14" s="622"/>
      <c r="V14" s="622"/>
      <c r="W14" s="622"/>
      <c r="X14" s="622"/>
      <c r="Y14" s="623"/>
      <c r="Z14" s="659">
        <v>0</v>
      </c>
      <c r="AA14" s="659"/>
      <c r="AB14" s="659"/>
      <c r="AC14" s="659"/>
      <c r="AD14" s="660">
        <v>741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105909</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647323</v>
      </c>
      <c r="CS14" s="622"/>
      <c r="CT14" s="622"/>
      <c r="CU14" s="622"/>
      <c r="CV14" s="622"/>
      <c r="CW14" s="622"/>
      <c r="CX14" s="622"/>
      <c r="CY14" s="623"/>
      <c r="CZ14" s="659">
        <v>4.5</v>
      </c>
      <c r="DA14" s="659"/>
      <c r="DB14" s="659"/>
      <c r="DC14" s="659"/>
      <c r="DD14" s="627">
        <v>61177</v>
      </c>
      <c r="DE14" s="622"/>
      <c r="DF14" s="622"/>
      <c r="DG14" s="622"/>
      <c r="DH14" s="622"/>
      <c r="DI14" s="622"/>
      <c r="DJ14" s="622"/>
      <c r="DK14" s="622"/>
      <c r="DL14" s="622"/>
      <c r="DM14" s="622"/>
      <c r="DN14" s="622"/>
      <c r="DO14" s="622"/>
      <c r="DP14" s="623"/>
      <c r="DQ14" s="627">
        <v>592130</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249758</v>
      </c>
      <c r="BH15" s="622"/>
      <c r="BI15" s="622"/>
      <c r="BJ15" s="622"/>
      <c r="BK15" s="622"/>
      <c r="BL15" s="622"/>
      <c r="BM15" s="622"/>
      <c r="BN15" s="623"/>
      <c r="BO15" s="659">
        <v>5.2</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2021579</v>
      </c>
      <c r="CS15" s="622"/>
      <c r="CT15" s="622"/>
      <c r="CU15" s="622"/>
      <c r="CV15" s="622"/>
      <c r="CW15" s="622"/>
      <c r="CX15" s="622"/>
      <c r="CY15" s="623"/>
      <c r="CZ15" s="659">
        <v>14.1</v>
      </c>
      <c r="DA15" s="659"/>
      <c r="DB15" s="659"/>
      <c r="DC15" s="659"/>
      <c r="DD15" s="627">
        <v>602755</v>
      </c>
      <c r="DE15" s="622"/>
      <c r="DF15" s="622"/>
      <c r="DG15" s="622"/>
      <c r="DH15" s="622"/>
      <c r="DI15" s="622"/>
      <c r="DJ15" s="622"/>
      <c r="DK15" s="622"/>
      <c r="DL15" s="622"/>
      <c r="DM15" s="622"/>
      <c r="DN15" s="622"/>
      <c r="DO15" s="622"/>
      <c r="DP15" s="623"/>
      <c r="DQ15" s="627">
        <v>1378524</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12228</v>
      </c>
      <c r="S16" s="622"/>
      <c r="T16" s="622"/>
      <c r="U16" s="622"/>
      <c r="V16" s="622"/>
      <c r="W16" s="622"/>
      <c r="X16" s="622"/>
      <c r="Y16" s="623"/>
      <c r="Z16" s="659">
        <v>0.1</v>
      </c>
      <c r="AA16" s="659"/>
      <c r="AB16" s="659"/>
      <c r="AC16" s="659"/>
      <c r="AD16" s="660">
        <v>12228</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82903</v>
      </c>
      <c r="S17" s="622"/>
      <c r="T17" s="622"/>
      <c r="U17" s="622"/>
      <c r="V17" s="622"/>
      <c r="W17" s="622"/>
      <c r="X17" s="622"/>
      <c r="Y17" s="623"/>
      <c r="Z17" s="659">
        <v>0.5</v>
      </c>
      <c r="AA17" s="659"/>
      <c r="AB17" s="659"/>
      <c r="AC17" s="659"/>
      <c r="AD17" s="660">
        <v>82903</v>
      </c>
      <c r="AE17" s="660"/>
      <c r="AF17" s="660"/>
      <c r="AG17" s="660"/>
      <c r="AH17" s="660"/>
      <c r="AI17" s="660"/>
      <c r="AJ17" s="660"/>
      <c r="AK17" s="660"/>
      <c r="AL17" s="624">
        <v>0.9</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1751122</v>
      </c>
      <c r="CS17" s="622"/>
      <c r="CT17" s="622"/>
      <c r="CU17" s="622"/>
      <c r="CV17" s="622"/>
      <c r="CW17" s="622"/>
      <c r="CX17" s="622"/>
      <c r="CY17" s="623"/>
      <c r="CZ17" s="659">
        <v>12.2</v>
      </c>
      <c r="DA17" s="659"/>
      <c r="DB17" s="659"/>
      <c r="DC17" s="659"/>
      <c r="DD17" s="627" t="s">
        <v>122</v>
      </c>
      <c r="DE17" s="622"/>
      <c r="DF17" s="622"/>
      <c r="DG17" s="622"/>
      <c r="DH17" s="622"/>
      <c r="DI17" s="622"/>
      <c r="DJ17" s="622"/>
      <c r="DK17" s="622"/>
      <c r="DL17" s="622"/>
      <c r="DM17" s="622"/>
      <c r="DN17" s="622"/>
      <c r="DO17" s="622"/>
      <c r="DP17" s="623"/>
      <c r="DQ17" s="627">
        <v>1741336</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29394</v>
      </c>
      <c r="S18" s="622"/>
      <c r="T18" s="622"/>
      <c r="U18" s="622"/>
      <c r="V18" s="622"/>
      <c r="W18" s="622"/>
      <c r="X18" s="622"/>
      <c r="Y18" s="623"/>
      <c r="Z18" s="659">
        <v>0.2</v>
      </c>
      <c r="AA18" s="659"/>
      <c r="AB18" s="659"/>
      <c r="AC18" s="659"/>
      <c r="AD18" s="660">
        <v>29394</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28310</v>
      </c>
      <c r="S19" s="622"/>
      <c r="T19" s="622"/>
      <c r="U19" s="622"/>
      <c r="V19" s="622"/>
      <c r="W19" s="622"/>
      <c r="X19" s="622"/>
      <c r="Y19" s="623"/>
      <c r="Z19" s="659">
        <v>0.2</v>
      </c>
      <c r="AA19" s="659"/>
      <c r="AB19" s="659"/>
      <c r="AC19" s="659"/>
      <c r="AD19" s="660">
        <v>28310</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144222</v>
      </c>
      <c r="BH19" s="622"/>
      <c r="BI19" s="622"/>
      <c r="BJ19" s="622"/>
      <c r="BK19" s="622"/>
      <c r="BL19" s="622"/>
      <c r="BM19" s="622"/>
      <c r="BN19" s="623"/>
      <c r="BO19" s="659">
        <v>3</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1084</v>
      </c>
      <c r="S20" s="622"/>
      <c r="T20" s="622"/>
      <c r="U20" s="622"/>
      <c r="V20" s="622"/>
      <c r="W20" s="622"/>
      <c r="X20" s="622"/>
      <c r="Y20" s="623"/>
      <c r="Z20" s="659">
        <v>0</v>
      </c>
      <c r="AA20" s="659"/>
      <c r="AB20" s="659"/>
      <c r="AC20" s="659"/>
      <c r="AD20" s="660">
        <v>1084</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133898</v>
      </c>
      <c r="BH20" s="622"/>
      <c r="BI20" s="622"/>
      <c r="BJ20" s="622"/>
      <c r="BK20" s="622"/>
      <c r="BL20" s="622"/>
      <c r="BM20" s="622"/>
      <c r="BN20" s="623"/>
      <c r="BO20" s="659">
        <v>2.8</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14306548</v>
      </c>
      <c r="CS20" s="622"/>
      <c r="CT20" s="622"/>
      <c r="CU20" s="622"/>
      <c r="CV20" s="622"/>
      <c r="CW20" s="622"/>
      <c r="CX20" s="622"/>
      <c r="CY20" s="623"/>
      <c r="CZ20" s="659">
        <v>100</v>
      </c>
      <c r="DA20" s="659"/>
      <c r="DB20" s="659"/>
      <c r="DC20" s="659"/>
      <c r="DD20" s="627">
        <v>1186195</v>
      </c>
      <c r="DE20" s="622"/>
      <c r="DF20" s="622"/>
      <c r="DG20" s="622"/>
      <c r="DH20" s="622"/>
      <c r="DI20" s="622"/>
      <c r="DJ20" s="622"/>
      <c r="DK20" s="622"/>
      <c r="DL20" s="622"/>
      <c r="DM20" s="622"/>
      <c r="DN20" s="622"/>
      <c r="DO20" s="622"/>
      <c r="DP20" s="623"/>
      <c r="DQ20" s="627">
        <v>10350211</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3529024</v>
      </c>
      <c r="S21" s="622"/>
      <c r="T21" s="622"/>
      <c r="U21" s="622"/>
      <c r="V21" s="622"/>
      <c r="W21" s="622"/>
      <c r="X21" s="622"/>
      <c r="Y21" s="623"/>
      <c r="Z21" s="659">
        <v>22</v>
      </c>
      <c r="AA21" s="659"/>
      <c r="AB21" s="659"/>
      <c r="AC21" s="659"/>
      <c r="AD21" s="660">
        <v>3051107</v>
      </c>
      <c r="AE21" s="660"/>
      <c r="AF21" s="660"/>
      <c r="AG21" s="660"/>
      <c r="AH21" s="660"/>
      <c r="AI21" s="660"/>
      <c r="AJ21" s="660"/>
      <c r="AK21" s="660"/>
      <c r="AL21" s="624">
        <v>33.9</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133898</v>
      </c>
      <c r="BH21" s="622"/>
      <c r="BI21" s="622"/>
      <c r="BJ21" s="622"/>
      <c r="BK21" s="622"/>
      <c r="BL21" s="622"/>
      <c r="BM21" s="622"/>
      <c r="BN21" s="623"/>
      <c r="BO21" s="659">
        <v>2.8</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3051107</v>
      </c>
      <c r="S22" s="622"/>
      <c r="T22" s="622"/>
      <c r="U22" s="622"/>
      <c r="V22" s="622"/>
      <c r="W22" s="622"/>
      <c r="X22" s="622"/>
      <c r="Y22" s="623"/>
      <c r="Z22" s="659">
        <v>19</v>
      </c>
      <c r="AA22" s="659"/>
      <c r="AB22" s="659"/>
      <c r="AC22" s="659"/>
      <c r="AD22" s="660">
        <v>3051107</v>
      </c>
      <c r="AE22" s="660"/>
      <c r="AF22" s="660"/>
      <c r="AG22" s="660"/>
      <c r="AH22" s="660"/>
      <c r="AI22" s="660"/>
      <c r="AJ22" s="660"/>
      <c r="AK22" s="660"/>
      <c r="AL22" s="624">
        <v>33.9</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477917</v>
      </c>
      <c r="S23" s="622"/>
      <c r="T23" s="622"/>
      <c r="U23" s="622"/>
      <c r="V23" s="622"/>
      <c r="W23" s="622"/>
      <c r="X23" s="622"/>
      <c r="Y23" s="623"/>
      <c r="Z23" s="659">
        <v>3</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5511583</v>
      </c>
      <c r="CS24" s="677"/>
      <c r="CT24" s="677"/>
      <c r="CU24" s="677"/>
      <c r="CV24" s="677"/>
      <c r="CW24" s="677"/>
      <c r="CX24" s="677"/>
      <c r="CY24" s="702"/>
      <c r="CZ24" s="703">
        <v>38.5</v>
      </c>
      <c r="DA24" s="685"/>
      <c r="DB24" s="685"/>
      <c r="DC24" s="705"/>
      <c r="DD24" s="701">
        <v>4347585</v>
      </c>
      <c r="DE24" s="677"/>
      <c r="DF24" s="677"/>
      <c r="DG24" s="677"/>
      <c r="DH24" s="677"/>
      <c r="DI24" s="677"/>
      <c r="DJ24" s="677"/>
      <c r="DK24" s="702"/>
      <c r="DL24" s="701">
        <v>3903717</v>
      </c>
      <c r="DM24" s="677"/>
      <c r="DN24" s="677"/>
      <c r="DO24" s="677"/>
      <c r="DP24" s="677"/>
      <c r="DQ24" s="677"/>
      <c r="DR24" s="677"/>
      <c r="DS24" s="677"/>
      <c r="DT24" s="677"/>
      <c r="DU24" s="677"/>
      <c r="DV24" s="702"/>
      <c r="DW24" s="703">
        <v>43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9381965</v>
      </c>
      <c r="S25" s="622"/>
      <c r="T25" s="622"/>
      <c r="U25" s="622"/>
      <c r="V25" s="622"/>
      <c r="W25" s="622"/>
      <c r="X25" s="622"/>
      <c r="Y25" s="623"/>
      <c r="Z25" s="659">
        <v>58.5</v>
      </c>
      <c r="AA25" s="659"/>
      <c r="AB25" s="659"/>
      <c r="AC25" s="659"/>
      <c r="AD25" s="660">
        <v>8893724</v>
      </c>
      <c r="AE25" s="660"/>
      <c r="AF25" s="660"/>
      <c r="AG25" s="660"/>
      <c r="AH25" s="660"/>
      <c r="AI25" s="660"/>
      <c r="AJ25" s="660"/>
      <c r="AK25" s="660"/>
      <c r="AL25" s="624">
        <v>98.8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v>10324</v>
      </c>
      <c r="BH25" s="622"/>
      <c r="BI25" s="622"/>
      <c r="BJ25" s="622"/>
      <c r="BK25" s="622"/>
      <c r="BL25" s="622"/>
      <c r="BM25" s="622"/>
      <c r="BN25" s="623"/>
      <c r="BO25" s="659">
        <v>0.2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2133921</v>
      </c>
      <c r="CS25" s="634"/>
      <c r="CT25" s="634"/>
      <c r="CU25" s="634"/>
      <c r="CV25" s="634"/>
      <c r="CW25" s="634"/>
      <c r="CX25" s="634"/>
      <c r="CY25" s="635"/>
      <c r="CZ25" s="624">
        <v>14.9</v>
      </c>
      <c r="DA25" s="636"/>
      <c r="DB25" s="636"/>
      <c r="DC25" s="637"/>
      <c r="DD25" s="627">
        <v>1936280</v>
      </c>
      <c r="DE25" s="634"/>
      <c r="DF25" s="634"/>
      <c r="DG25" s="634"/>
      <c r="DH25" s="634"/>
      <c r="DI25" s="634"/>
      <c r="DJ25" s="634"/>
      <c r="DK25" s="635"/>
      <c r="DL25" s="627">
        <v>1739411</v>
      </c>
      <c r="DM25" s="634"/>
      <c r="DN25" s="634"/>
      <c r="DO25" s="634"/>
      <c r="DP25" s="634"/>
      <c r="DQ25" s="634"/>
      <c r="DR25" s="634"/>
      <c r="DS25" s="634"/>
      <c r="DT25" s="634"/>
      <c r="DU25" s="634"/>
      <c r="DV25" s="635"/>
      <c r="DW25" s="624">
        <v>19.2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2238</v>
      </c>
      <c r="S26" s="622"/>
      <c r="T26" s="622"/>
      <c r="U26" s="622"/>
      <c r="V26" s="622"/>
      <c r="W26" s="622"/>
      <c r="X26" s="622"/>
      <c r="Y26" s="623"/>
      <c r="Z26" s="659">
        <v>0</v>
      </c>
      <c r="AA26" s="659"/>
      <c r="AB26" s="659"/>
      <c r="AC26" s="659"/>
      <c r="AD26" s="660">
        <v>2238</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1038309</v>
      </c>
      <c r="CS26" s="622"/>
      <c r="CT26" s="622"/>
      <c r="CU26" s="622"/>
      <c r="CV26" s="622"/>
      <c r="CW26" s="622"/>
      <c r="CX26" s="622"/>
      <c r="CY26" s="623"/>
      <c r="CZ26" s="624">
        <v>7.3</v>
      </c>
      <c r="DA26" s="636"/>
      <c r="DB26" s="636"/>
      <c r="DC26" s="637"/>
      <c r="DD26" s="627">
        <v>899476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48113</v>
      </c>
      <c r="S27" s="622"/>
      <c r="T27" s="622"/>
      <c r="U27" s="622"/>
      <c r="V27" s="622"/>
      <c r="W27" s="622"/>
      <c r="X27" s="622"/>
      <c r="Y27" s="623"/>
      <c r="Z27" s="659">
        <v>0.3</v>
      </c>
      <c r="AA27" s="659"/>
      <c r="AB27" s="659"/>
      <c r="AC27" s="659"/>
      <c r="AD27" s="660">
        <v>5457</v>
      </c>
      <c r="AE27" s="660"/>
      <c r="AF27" s="660"/>
      <c r="AG27" s="660"/>
      <c r="AH27" s="660"/>
      <c r="AI27" s="660"/>
      <c r="AJ27" s="660"/>
      <c r="AK27" s="660"/>
      <c r="AL27" s="624">
        <v>0.1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4808631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1626540</v>
      </c>
      <c r="CS27" s="634"/>
      <c r="CT27" s="634"/>
      <c r="CU27" s="634"/>
      <c r="CV27" s="634"/>
      <c r="CW27" s="634"/>
      <c r="CX27" s="634"/>
      <c r="CY27" s="635"/>
      <c r="CZ27" s="624">
        <v>11.4</v>
      </c>
      <c r="DA27" s="636"/>
      <c r="DB27" s="636"/>
      <c r="DC27" s="637"/>
      <c r="DD27" s="627">
        <v>669969</v>
      </c>
      <c r="DE27" s="634"/>
      <c r="DF27" s="634"/>
      <c r="DG27" s="634"/>
      <c r="DH27" s="634"/>
      <c r="DI27" s="634"/>
      <c r="DJ27" s="634"/>
      <c r="DK27" s="635"/>
      <c r="DL27" s="627">
        <v>422970</v>
      </c>
      <c r="DM27" s="634"/>
      <c r="DN27" s="634"/>
      <c r="DO27" s="634"/>
      <c r="DP27" s="634"/>
      <c r="DQ27" s="634"/>
      <c r="DR27" s="634"/>
      <c r="DS27" s="634"/>
      <c r="DT27" s="634"/>
      <c r="DU27" s="634"/>
      <c r="DV27" s="635"/>
      <c r="DW27" s="624">
        <v>4.7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120830</v>
      </c>
      <c r="S28" s="622"/>
      <c r="T28" s="622"/>
      <c r="U28" s="622"/>
      <c r="V28" s="622"/>
      <c r="W28" s="622"/>
      <c r="X28" s="622"/>
      <c r="Y28" s="623"/>
      <c r="Z28" s="659">
        <v>0.8</v>
      </c>
      <c r="AA28" s="659"/>
      <c r="AB28" s="659"/>
      <c r="AC28" s="659"/>
      <c r="AD28" s="660">
        <v>57102</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1751122</v>
      </c>
      <c r="CS28" s="622"/>
      <c r="CT28" s="622"/>
      <c r="CU28" s="622"/>
      <c r="CV28" s="622"/>
      <c r="CW28" s="622"/>
      <c r="CX28" s="622"/>
      <c r="CY28" s="623"/>
      <c r="CZ28" s="624">
        <v>12.2</v>
      </c>
      <c r="DA28" s="636"/>
      <c r="DB28" s="636"/>
      <c r="DC28" s="637"/>
      <c r="DD28" s="627">
        <v>1741336</v>
      </c>
      <c r="DE28" s="622"/>
      <c r="DF28" s="622"/>
      <c r="DG28" s="622"/>
      <c r="DH28" s="622"/>
      <c r="DI28" s="622"/>
      <c r="DJ28" s="622"/>
      <c r="DK28" s="623"/>
      <c r="DL28" s="627">
        <v>1741336</v>
      </c>
      <c r="DM28" s="622"/>
      <c r="DN28" s="622"/>
      <c r="DO28" s="622"/>
      <c r="DP28" s="622"/>
      <c r="DQ28" s="622"/>
      <c r="DR28" s="622"/>
      <c r="DS28" s="622"/>
      <c r="DT28" s="622"/>
      <c r="DU28" s="622"/>
      <c r="DV28" s="623"/>
      <c r="DW28" s="624">
        <v>19.2</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69458</v>
      </c>
      <c r="S29" s="622"/>
      <c r="T29" s="622"/>
      <c r="U29" s="622"/>
      <c r="V29" s="622"/>
      <c r="W29" s="622"/>
      <c r="X29" s="622"/>
      <c r="Y29" s="623"/>
      <c r="Z29" s="659">
        <v>0.4</v>
      </c>
      <c r="AA29" s="659"/>
      <c r="AB29" s="659"/>
      <c r="AC29" s="659"/>
      <c r="AD29" s="660">
        <v>18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1751122</v>
      </c>
      <c r="CS29" s="634"/>
      <c r="CT29" s="634"/>
      <c r="CU29" s="634"/>
      <c r="CV29" s="634"/>
      <c r="CW29" s="634"/>
      <c r="CX29" s="634"/>
      <c r="CY29" s="635"/>
      <c r="CZ29" s="624">
        <v>12.2</v>
      </c>
      <c r="DA29" s="636"/>
      <c r="DB29" s="636"/>
      <c r="DC29" s="637"/>
      <c r="DD29" s="627">
        <v>1741336</v>
      </c>
      <c r="DE29" s="634"/>
      <c r="DF29" s="634"/>
      <c r="DG29" s="634"/>
      <c r="DH29" s="634"/>
      <c r="DI29" s="634"/>
      <c r="DJ29" s="634"/>
      <c r="DK29" s="635"/>
      <c r="DL29" s="627">
        <v>1741336</v>
      </c>
      <c r="DM29" s="634"/>
      <c r="DN29" s="634"/>
      <c r="DO29" s="634"/>
      <c r="DP29" s="634"/>
      <c r="DQ29" s="634"/>
      <c r="DR29" s="634"/>
      <c r="DS29" s="634"/>
      <c r="DT29" s="634"/>
      <c r="DU29" s="634"/>
      <c r="DV29" s="635"/>
      <c r="DW29" s="624">
        <v>19.2</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1300497</v>
      </c>
      <c r="S30" s="622"/>
      <c r="T30" s="622"/>
      <c r="U30" s="622"/>
      <c r="V30" s="622"/>
      <c r="W30" s="622"/>
      <c r="X30" s="622"/>
      <c r="Y30" s="623"/>
      <c r="Z30" s="659">
        <v>8.1</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1698241</v>
      </c>
      <c r="CS30" s="622"/>
      <c r="CT30" s="622"/>
      <c r="CU30" s="622"/>
      <c r="CV30" s="622"/>
      <c r="CW30" s="622"/>
      <c r="CX30" s="622"/>
      <c r="CY30" s="623"/>
      <c r="CZ30" s="624">
        <v>11.9</v>
      </c>
      <c r="DA30" s="636"/>
      <c r="DB30" s="636"/>
      <c r="DC30" s="637"/>
      <c r="DD30" s="627">
        <v>1688455</v>
      </c>
      <c r="DE30" s="622"/>
      <c r="DF30" s="622"/>
      <c r="DG30" s="622"/>
      <c r="DH30" s="622"/>
      <c r="DI30" s="622"/>
      <c r="DJ30" s="622"/>
      <c r="DK30" s="623"/>
      <c r="DL30" s="627">
        <v>1688455</v>
      </c>
      <c r="DM30" s="622"/>
      <c r="DN30" s="622"/>
      <c r="DO30" s="622"/>
      <c r="DP30" s="622"/>
      <c r="DQ30" s="622"/>
      <c r="DR30" s="622"/>
      <c r="DS30" s="622"/>
      <c r="DT30" s="622"/>
      <c r="DU30" s="622"/>
      <c r="DV30" s="623"/>
      <c r="DW30" s="624">
        <v>18.600000000000001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97.2</v>
      </c>
      <c r="BN31" s="684"/>
      <c r="BO31" s="684"/>
      <c r="BP31" s="684"/>
      <c r="BQ31" s="686"/>
      <c r="BR31" s="683">
        <v>98.8</v>
      </c>
      <c r="BS31" s="684"/>
      <c r="BT31" s="684"/>
      <c r="BU31" s="684"/>
      <c r="BV31" s="684"/>
      <c r="BW31" s="684"/>
      <c r="BX31" s="685">
        <v>97</v>
      </c>
      <c r="BY31" s="684"/>
      <c r="BZ31" s="684"/>
      <c r="CA31" s="684"/>
      <c r="CB31" s="686"/>
      <c r="CD31" s="642"/>
      <c r="CE31" s="643"/>
      <c r="CF31" s="618" t="s">
        <v>301</v>
      </c>
      <c r="CG31" s="619"/>
      <c r="CH31" s="619"/>
      <c r="CI31" s="619"/>
      <c r="CJ31" s="619"/>
      <c r="CK31" s="619"/>
      <c r="CL31" s="619"/>
      <c r="CM31" s="619"/>
      <c r="CN31" s="619"/>
      <c r="CO31" s="619"/>
      <c r="CP31" s="619"/>
      <c r="CQ31" s="620"/>
      <c r="CR31" s="621">
        <v>52881</v>
      </c>
      <c r="CS31" s="634"/>
      <c r="CT31" s="634"/>
      <c r="CU31" s="634"/>
      <c r="CV31" s="634"/>
      <c r="CW31" s="634"/>
      <c r="CX31" s="634"/>
      <c r="CY31" s="635"/>
      <c r="CZ31" s="624">
        <v>0.4</v>
      </c>
      <c r="DA31" s="636"/>
      <c r="DB31" s="636"/>
      <c r="DC31" s="637"/>
      <c r="DD31" s="627">
        <v>52881</v>
      </c>
      <c r="DE31" s="634"/>
      <c r="DF31" s="634"/>
      <c r="DG31" s="634"/>
      <c r="DH31" s="634"/>
      <c r="DI31" s="634"/>
      <c r="DJ31" s="634"/>
      <c r="DK31" s="635"/>
      <c r="DL31" s="627">
        <v>52881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661932</v>
      </c>
      <c r="S32" s="622"/>
      <c r="T32" s="622"/>
      <c r="U32" s="622"/>
      <c r="V32" s="622"/>
      <c r="W32" s="622"/>
      <c r="X32" s="622"/>
      <c r="Y32" s="623"/>
      <c r="Z32" s="659">
        <v>4.0999999999999996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99.3</v>
      </c>
      <c r="BH32" s="634"/>
      <c r="BI32" s="634"/>
      <c r="BJ32" s="634"/>
      <c r="BK32" s="634"/>
      <c r="BL32" s="634"/>
      <c r="BM32" s="625">
        <v>97.4</v>
      </c>
      <c r="BN32" s="634"/>
      <c r="BO32" s="634"/>
      <c r="BP32" s="634"/>
      <c r="BQ32" s="657"/>
      <c r="BR32" s="687">
        <v>98.9</v>
      </c>
      <c r="BS32" s="634"/>
      <c r="BT32" s="634"/>
      <c r="BU32" s="634"/>
      <c r="BV32" s="634"/>
      <c r="BW32" s="634"/>
      <c r="BX32" s="625">
        <v>97.1</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71062</v>
      </c>
      <c r="S33" s="622"/>
      <c r="T33" s="622"/>
      <c r="U33" s="622"/>
      <c r="V33" s="622"/>
      <c r="W33" s="622"/>
      <c r="X33" s="622"/>
      <c r="Y33" s="623"/>
      <c r="Z33" s="659">
        <v>0.4</v>
      </c>
      <c r="AA33" s="659"/>
      <c r="AB33" s="659"/>
      <c r="AC33" s="659"/>
      <c r="AD33" s="660">
        <v>28267</v>
      </c>
      <c r="AE33" s="660"/>
      <c r="AF33" s="660"/>
      <c r="AG33" s="660"/>
      <c r="AH33" s="660"/>
      <c r="AI33" s="660"/>
      <c r="AJ33" s="660"/>
      <c r="AK33" s="660"/>
      <c r="AL33" s="624">
        <v>0.3</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98.9</v>
      </c>
      <c r="BH33" s="606"/>
      <c r="BI33" s="606"/>
      <c r="BJ33" s="606"/>
      <c r="BK33" s="606"/>
      <c r="BL33" s="606"/>
      <c r="BM33" s="652">
        <v>96.6</v>
      </c>
      <c r="BN33" s="606"/>
      <c r="BO33" s="606"/>
      <c r="BP33" s="606"/>
      <c r="BQ33" s="669"/>
      <c r="BR33" s="682">
        <v>98.6</v>
      </c>
      <c r="BS33" s="606"/>
      <c r="BT33" s="606"/>
      <c r="BU33" s="606"/>
      <c r="BV33" s="606"/>
      <c r="BW33" s="606"/>
      <c r="BX33" s="652">
        <v>96.5</v>
      </c>
      <c r="BY33" s="606"/>
      <c r="BZ33" s="606"/>
      <c r="CA33" s="606"/>
      <c r="CB33" s="669"/>
      <c r="CD33" s="618" t="s">
        <v>308</v>
      </c>
      <c r="CE33" s="619"/>
      <c r="CF33" s="619"/>
      <c r="CG33" s="619"/>
      <c r="CH33" s="619"/>
      <c r="CI33" s="619"/>
      <c r="CJ33" s="619"/>
      <c r="CK33" s="619"/>
      <c r="CL33" s="619"/>
      <c r="CM33" s="619"/>
      <c r="CN33" s="619"/>
      <c r="CO33" s="619"/>
      <c r="CP33" s="619"/>
      <c r="CQ33" s="620"/>
      <c r="CR33" s="621">
        <v>7608770</v>
      </c>
      <c r="CS33" s="634"/>
      <c r="CT33" s="634"/>
      <c r="CU33" s="634"/>
      <c r="CV33" s="634"/>
      <c r="CW33" s="634"/>
      <c r="CX33" s="634"/>
      <c r="CY33" s="635"/>
      <c r="CZ33" s="624">
        <v>53.2</v>
      </c>
      <c r="DA33" s="636"/>
      <c r="DB33" s="636"/>
      <c r="DC33" s="637"/>
      <c r="DD33" s="627">
        <v>5583183</v>
      </c>
      <c r="DE33" s="634"/>
      <c r="DF33" s="634"/>
      <c r="DG33" s="634"/>
      <c r="DH33" s="634"/>
      <c r="DI33" s="634"/>
      <c r="DJ33" s="634"/>
      <c r="DK33" s="635"/>
      <c r="DL33" s="627">
        <v>3157153</v>
      </c>
      <c r="DM33" s="634"/>
      <c r="DN33" s="634"/>
      <c r="DO33" s="634"/>
      <c r="DP33" s="634"/>
      <c r="DQ33" s="634"/>
      <c r="DR33" s="634"/>
      <c r="DS33" s="634"/>
      <c r="DT33" s="634"/>
      <c r="DU33" s="634"/>
      <c r="DV33" s="635"/>
      <c r="DW33" s="624">
        <v>34.799999999999997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1008942</v>
      </c>
      <c r="S34" s="622"/>
      <c r="T34" s="622"/>
      <c r="U34" s="622"/>
      <c r="V34" s="622"/>
      <c r="W34" s="622"/>
      <c r="X34" s="622"/>
      <c r="Y34" s="623"/>
      <c r="Z34" s="659">
        <v>6.3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2725486</v>
      </c>
      <c r="CS34" s="622"/>
      <c r="CT34" s="622"/>
      <c r="CU34" s="622"/>
      <c r="CV34" s="622"/>
      <c r="CW34" s="622"/>
      <c r="CX34" s="622"/>
      <c r="CY34" s="623"/>
      <c r="CZ34" s="624">
        <v>19.100000000000001</v>
      </c>
      <c r="DA34" s="636"/>
      <c r="DB34" s="636"/>
      <c r="DC34" s="637"/>
      <c r="DD34" s="627">
        <v>1917733</v>
      </c>
      <c r="DE34" s="622"/>
      <c r="DF34" s="622"/>
      <c r="DG34" s="622"/>
      <c r="DH34" s="622"/>
      <c r="DI34" s="622"/>
      <c r="DJ34" s="622"/>
      <c r="DK34" s="623"/>
      <c r="DL34" s="627">
        <v>1355156</v>
      </c>
      <c r="DM34" s="622"/>
      <c r="DN34" s="622"/>
      <c r="DO34" s="622"/>
      <c r="DP34" s="622"/>
      <c r="DQ34" s="622"/>
      <c r="DR34" s="622"/>
      <c r="DS34" s="622"/>
      <c r="DT34" s="622"/>
      <c r="DU34" s="622"/>
      <c r="DV34" s="623"/>
      <c r="DW34" s="624">
        <v>14.9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1030881</v>
      </c>
      <c r="S35" s="622"/>
      <c r="T35" s="622"/>
      <c r="U35" s="622"/>
      <c r="V35" s="622"/>
      <c r="W35" s="622"/>
      <c r="X35" s="622"/>
      <c r="Y35" s="623"/>
      <c r="Z35" s="659">
        <v>6.4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173421</v>
      </c>
      <c r="CS35" s="634"/>
      <c r="CT35" s="634"/>
      <c r="CU35" s="634"/>
      <c r="CV35" s="634"/>
      <c r="CW35" s="634"/>
      <c r="CX35" s="634"/>
      <c r="CY35" s="635"/>
      <c r="CZ35" s="624">
        <v>1.2</v>
      </c>
      <c r="DA35" s="636"/>
      <c r="DB35" s="636"/>
      <c r="DC35" s="637"/>
      <c r="DD35" s="627">
        <v>138146</v>
      </c>
      <c r="DE35" s="634"/>
      <c r="DF35" s="634"/>
      <c r="DG35" s="634"/>
      <c r="DH35" s="634"/>
      <c r="DI35" s="634"/>
      <c r="DJ35" s="634"/>
      <c r="DK35" s="635"/>
      <c r="DL35" s="627">
        <v>138146</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1628814</v>
      </c>
      <c r="S36" s="622"/>
      <c r="T36" s="622"/>
      <c r="U36" s="622"/>
      <c r="V36" s="622"/>
      <c r="W36" s="622"/>
      <c r="X36" s="622"/>
      <c r="Y36" s="623"/>
      <c r="Z36" s="659">
        <v>10.199999999999999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1422734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79741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2527553</v>
      </c>
      <c r="CS36" s="622"/>
      <c r="CT36" s="622"/>
      <c r="CU36" s="622"/>
      <c r="CV36" s="622"/>
      <c r="CW36" s="622"/>
      <c r="CX36" s="622"/>
      <c r="CY36" s="623"/>
      <c r="CZ36" s="624">
        <v>17.7</v>
      </c>
      <c r="DA36" s="636"/>
      <c r="DB36" s="636"/>
      <c r="DC36" s="637"/>
      <c r="DD36" s="627">
        <v>1961134</v>
      </c>
      <c r="DE36" s="622"/>
      <c r="DF36" s="622"/>
      <c r="DG36" s="622"/>
      <c r="DH36" s="622"/>
      <c r="DI36" s="622"/>
      <c r="DJ36" s="622"/>
      <c r="DK36" s="623"/>
      <c r="DL36" s="627">
        <v>1085722</v>
      </c>
      <c r="DM36" s="622"/>
      <c r="DN36" s="622"/>
      <c r="DO36" s="622"/>
      <c r="DP36" s="622"/>
      <c r="DQ36" s="622"/>
      <c r="DR36" s="622"/>
      <c r="DS36" s="622"/>
      <c r="DT36" s="622"/>
      <c r="DU36" s="622"/>
      <c r="DV36" s="623"/>
      <c r="DW36" s="624">
        <v>12</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103007</v>
      </c>
      <c r="S37" s="622"/>
      <c r="T37" s="622"/>
      <c r="U37" s="622"/>
      <c r="V37" s="622"/>
      <c r="W37" s="622"/>
      <c r="X37" s="622"/>
      <c r="Y37" s="623"/>
      <c r="Z37" s="659">
        <v>0.6</v>
      </c>
      <c r="AA37" s="659"/>
      <c r="AB37" s="659"/>
      <c r="AC37" s="659"/>
      <c r="AD37" s="660">
        <v>11899</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452887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73556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854208</v>
      </c>
      <c r="CS37" s="634"/>
      <c r="CT37" s="634"/>
      <c r="CU37" s="634"/>
      <c r="CV37" s="634"/>
      <c r="CW37" s="634"/>
      <c r="CX37" s="634"/>
      <c r="CY37" s="635"/>
      <c r="CZ37" s="624">
        <v>6</v>
      </c>
      <c r="DA37" s="636"/>
      <c r="DB37" s="636"/>
      <c r="DC37" s="637"/>
      <c r="DD37" s="627">
        <v>854037</v>
      </c>
      <c r="DE37" s="634"/>
      <c r="DF37" s="634"/>
      <c r="DG37" s="634"/>
      <c r="DH37" s="634"/>
      <c r="DI37" s="634"/>
      <c r="DJ37" s="634"/>
      <c r="DK37" s="635"/>
      <c r="DL37" s="627">
        <v>628197</v>
      </c>
      <c r="DM37" s="634"/>
      <c r="DN37" s="634"/>
      <c r="DO37" s="634"/>
      <c r="DP37" s="634"/>
      <c r="DQ37" s="634"/>
      <c r="DR37" s="634"/>
      <c r="DS37" s="634"/>
      <c r="DT37" s="634"/>
      <c r="DU37" s="634"/>
      <c r="DV37" s="635"/>
      <c r="DW37" s="624">
        <v>6.9</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607000</v>
      </c>
      <c r="S38" s="622"/>
      <c r="T38" s="622"/>
      <c r="U38" s="622"/>
      <c r="V38" s="622"/>
      <c r="W38" s="622"/>
      <c r="X38" s="622"/>
      <c r="Y38" s="623"/>
      <c r="Z38" s="659">
        <v>3.8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58908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3448</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1402256</v>
      </c>
      <c r="CS38" s="622"/>
      <c r="CT38" s="622"/>
      <c r="CU38" s="622"/>
      <c r="CV38" s="622"/>
      <c r="CW38" s="622"/>
      <c r="CX38" s="622"/>
      <c r="CY38" s="623"/>
      <c r="CZ38" s="624">
        <v>9.8000000000000007</v>
      </c>
      <c r="DA38" s="636"/>
      <c r="DB38" s="636"/>
      <c r="DC38" s="637"/>
      <c r="DD38" s="627">
        <v>1206130</v>
      </c>
      <c r="DE38" s="622"/>
      <c r="DF38" s="622"/>
      <c r="DG38" s="622"/>
      <c r="DH38" s="622"/>
      <c r="DI38" s="622"/>
      <c r="DJ38" s="622"/>
      <c r="DK38" s="623"/>
      <c r="DL38" s="627">
        <v>578129</v>
      </c>
      <c r="DM38" s="622"/>
      <c r="DN38" s="622"/>
      <c r="DO38" s="622"/>
      <c r="DP38" s="622"/>
      <c r="DQ38" s="622"/>
      <c r="DR38" s="622"/>
      <c r="DS38" s="622"/>
      <c r="DT38" s="622"/>
      <c r="DU38" s="622"/>
      <c r="DV38" s="623"/>
      <c r="DW38" s="624">
        <v>6.4</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20478</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5299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780054</v>
      </c>
      <c r="CS39" s="634"/>
      <c r="CT39" s="634"/>
      <c r="CU39" s="634"/>
      <c r="CV39" s="634"/>
      <c r="CW39" s="634"/>
      <c r="CX39" s="634"/>
      <c r="CY39" s="635"/>
      <c r="CZ39" s="624">
        <v>5.5</v>
      </c>
      <c r="DA39" s="636"/>
      <c r="DB39" s="636"/>
      <c r="DC39" s="637"/>
      <c r="DD39" s="627">
        <v>360040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77000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127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16034739</v>
      </c>
      <c r="S41" s="646"/>
      <c r="T41" s="646"/>
      <c r="U41" s="646"/>
      <c r="V41" s="646"/>
      <c r="W41" s="646"/>
      <c r="X41" s="646"/>
      <c r="Y41" s="649"/>
      <c r="Z41" s="650">
        <v>100</v>
      </c>
      <c r="AA41" s="650"/>
      <c r="AB41" s="650"/>
      <c r="AC41" s="650"/>
      <c r="AD41" s="651">
        <v>8998705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221856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668605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332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1186195</v>
      </c>
      <c r="CS42" s="634"/>
      <c r="CT42" s="634"/>
      <c r="CU42" s="634"/>
      <c r="CV42" s="634"/>
      <c r="CW42" s="634"/>
      <c r="CX42" s="634"/>
      <c r="CY42" s="635"/>
      <c r="CZ42" s="624">
        <v>8.3000000000000007</v>
      </c>
      <c r="DA42" s="636"/>
      <c r="DB42" s="636"/>
      <c r="DC42" s="637"/>
      <c r="DD42" s="627">
        <v>419443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25561</v>
      </c>
      <c r="CS43" s="634"/>
      <c r="CT43" s="634"/>
      <c r="CU43" s="634"/>
      <c r="CV43" s="634"/>
      <c r="CW43" s="634"/>
      <c r="CX43" s="634"/>
      <c r="CY43" s="635"/>
      <c r="CZ43" s="624">
        <v>0.2</v>
      </c>
      <c r="DA43" s="636"/>
      <c r="DB43" s="636"/>
      <c r="DC43" s="637"/>
      <c r="DD43" s="627">
        <v>25561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1186195</v>
      </c>
      <c r="CS44" s="622"/>
      <c r="CT44" s="622"/>
      <c r="CU44" s="622"/>
      <c r="CV44" s="622"/>
      <c r="CW44" s="622"/>
      <c r="CX44" s="622"/>
      <c r="CY44" s="623"/>
      <c r="CZ44" s="624">
        <v>8.3000000000000007</v>
      </c>
      <c r="DA44" s="625"/>
      <c r="DB44" s="625"/>
      <c r="DC44" s="626"/>
      <c r="DD44" s="627">
        <v>419443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121158</v>
      </c>
      <c r="CS45" s="634"/>
      <c r="CT45" s="634"/>
      <c r="CU45" s="634"/>
      <c r="CV45" s="634"/>
      <c r="CW45" s="634"/>
      <c r="CX45" s="634"/>
      <c r="CY45" s="635"/>
      <c r="CZ45" s="624">
        <v>0.8</v>
      </c>
      <c r="DA45" s="636"/>
      <c r="DB45" s="636"/>
      <c r="DC45" s="637"/>
      <c r="DD45" s="627">
        <v>7223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1060230</v>
      </c>
      <c r="CS46" s="622"/>
      <c r="CT46" s="622"/>
      <c r="CU46" s="622"/>
      <c r="CV46" s="622"/>
      <c r="CW46" s="622"/>
      <c r="CX46" s="622"/>
      <c r="CY46" s="623"/>
      <c r="CZ46" s="624">
        <v>7.4</v>
      </c>
      <c r="DA46" s="625"/>
      <c r="DB46" s="625"/>
      <c r="DC46" s="626"/>
      <c r="DD46" s="627">
        <v>407613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14306548</v>
      </c>
      <c r="CS49" s="606"/>
      <c r="CT49" s="606"/>
      <c r="CU49" s="606"/>
      <c r="CV49" s="606"/>
      <c r="CW49" s="606"/>
      <c r="CX49" s="606"/>
      <c r="CY49" s="607"/>
      <c r="CZ49" s="608">
        <v>100</v>
      </c>
      <c r="DA49" s="609"/>
      <c r="DB49" s="609"/>
      <c r="DC49" s="610"/>
      <c r="DD49" s="611">
        <v>10350211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qyRwOdMm1F43wugaDXxDtj9jRedZe2IEWcsTcyj/shn0EG/SV9wvnrTtDJuf/WYN6g8zI1DNqKj/2XMb6aupA==" saltValue="zfiFfGAVmooCLqPZbcRm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15824</v>
      </c>
      <c r="R7" s="1103"/>
      <c r="S7" s="1103"/>
      <c r="T7" s="1103"/>
      <c r="U7" s="1103"/>
      <c r="V7" s="1103">
        <v>14190</v>
      </c>
      <c r="W7" s="1103"/>
      <c r="X7" s="1103"/>
      <c r="Y7" s="1103"/>
      <c r="Z7" s="1103"/>
      <c r="AA7" s="1103">
        <v>1634</v>
      </c>
      <c r="AB7" s="1103"/>
      <c r="AC7" s="1103"/>
      <c r="AD7" s="1103"/>
      <c r="AE7" s="1104"/>
      <c r="AF7" s="1105">
        <v>845</v>
      </c>
      <c r="AG7" s="1106"/>
      <c r="AH7" s="1106"/>
      <c r="AI7" s="1106"/>
      <c r="AJ7" s="1107"/>
      <c r="AK7" s="1108">
        <v>1018</v>
      </c>
      <c r="AL7" s="1109"/>
      <c r="AM7" s="1109"/>
      <c r="AN7" s="1109"/>
      <c r="AO7" s="1109"/>
      <c r="AP7" s="1109">
        <v>16295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577</v>
      </c>
      <c r="BT7" s="1100"/>
      <c r="BU7" s="1100"/>
      <c r="BV7" s="1100"/>
      <c r="BW7" s="1100"/>
      <c r="BX7" s="1100"/>
      <c r="BY7" s="1100"/>
      <c r="BZ7" s="1100"/>
      <c r="CA7" s="1100"/>
      <c r="CB7" s="1100"/>
      <c r="CC7" s="1100"/>
      <c r="CD7" s="1100"/>
      <c r="CE7" s="1100"/>
      <c r="CF7" s="1100"/>
      <c r="CG7" s="1112"/>
      <c r="CH7" s="1096">
        <v>235</v>
      </c>
      <c r="CI7" s="1097"/>
      <c r="CJ7" s="1097"/>
      <c r="CK7" s="1097"/>
      <c r="CL7" s="1098"/>
      <c r="CM7" s="1096">
        <v>311</v>
      </c>
      <c r="CN7" s="1097"/>
      <c r="CO7" s="1097"/>
      <c r="CP7" s="1097"/>
      <c r="CQ7" s="1098"/>
      <c r="CR7" s="1096">
        <v>100</v>
      </c>
      <c r="CS7" s="1097"/>
      <c r="CT7" s="1097"/>
      <c r="CU7" s="1097"/>
      <c r="CV7" s="1098"/>
      <c r="CW7" s="1096" t="s">
        <v>500</v>
      </c>
      <c r="CX7" s="1097"/>
      <c r="CY7" s="1097"/>
      <c r="CZ7" s="1097"/>
      <c r="DA7" s="1098"/>
      <c r="DB7" s="1096" t="s">
        <v>500</v>
      </c>
      <c r="DC7" s="1097"/>
      <c r="DD7" s="1097"/>
      <c r="DE7" s="1097"/>
      <c r="DF7" s="1098"/>
      <c r="DG7" s="1096" t="s">
        <v>500</v>
      </c>
      <c r="DH7" s="1097"/>
      <c r="DI7" s="1097"/>
      <c r="DJ7" s="1097"/>
      <c r="DK7" s="1098"/>
      <c r="DL7" s="1096" t="s">
        <v>500</v>
      </c>
      <c r="DM7" s="1097"/>
      <c r="DN7" s="1097"/>
      <c r="DO7" s="1097"/>
      <c r="DP7" s="1098"/>
      <c r="DQ7" s="1096" t="s">
        <v>500</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9</v>
      </c>
      <c r="R8" s="1039"/>
      <c r="S8" s="1039"/>
      <c r="T8" s="1039"/>
      <c r="U8" s="1039"/>
      <c r="V8" s="1039">
        <v>8</v>
      </c>
      <c r="W8" s="1039"/>
      <c r="X8" s="1039"/>
      <c r="Y8" s="1039"/>
      <c r="Z8" s="1039"/>
      <c r="AA8" s="1039">
        <v>1</v>
      </c>
      <c r="AB8" s="1039"/>
      <c r="AC8" s="1039"/>
      <c r="AD8" s="1039"/>
      <c r="AE8" s="1040"/>
      <c r="AF8" s="1035">
        <v>1</v>
      </c>
      <c r="AG8" s="1036"/>
      <c r="AH8" s="1036"/>
      <c r="AI8" s="1036"/>
      <c r="AJ8" s="1037"/>
      <c r="AK8" s="1080">
        <v>7</v>
      </c>
      <c r="AL8" s="1081"/>
      <c r="AM8" s="1081"/>
      <c r="AN8" s="1081"/>
      <c r="AO8" s="1081"/>
      <c r="AP8" s="1081">
        <v>16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154</v>
      </c>
      <c r="R9" s="1039"/>
      <c r="S9" s="1039"/>
      <c r="T9" s="1039"/>
      <c r="U9" s="1039"/>
      <c r="V9" s="1039">
        <v>121</v>
      </c>
      <c r="W9" s="1039"/>
      <c r="X9" s="1039"/>
      <c r="Y9" s="1039"/>
      <c r="Z9" s="1039"/>
      <c r="AA9" s="1039">
        <v>33</v>
      </c>
      <c r="AB9" s="1039"/>
      <c r="AC9" s="1039"/>
      <c r="AD9" s="1039"/>
      <c r="AE9" s="1040"/>
      <c r="AF9" s="1035">
        <v>10</v>
      </c>
      <c r="AG9" s="1036"/>
      <c r="AH9" s="1036"/>
      <c r="AI9" s="1036"/>
      <c r="AJ9" s="1037"/>
      <c r="AK9" s="1080">
        <v>38</v>
      </c>
      <c r="AL9" s="1081"/>
      <c r="AM9" s="1081"/>
      <c r="AN9" s="1081"/>
      <c r="AO9" s="1081"/>
      <c r="AP9" s="1081">
        <v>106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378</v>
      </c>
      <c r="C10" s="1031"/>
      <c r="D10" s="1031"/>
      <c r="E10" s="1031"/>
      <c r="F10" s="1031"/>
      <c r="G10" s="1031"/>
      <c r="H10" s="1031"/>
      <c r="I10" s="1031"/>
      <c r="J10" s="1031"/>
      <c r="K10" s="1031"/>
      <c r="L10" s="1031"/>
      <c r="M10" s="1031"/>
      <c r="N10" s="1031"/>
      <c r="O10" s="1031"/>
      <c r="P10" s="1032"/>
      <c r="Q10" s="1038">
        <v>17</v>
      </c>
      <c r="R10" s="1039"/>
      <c r="S10" s="1039"/>
      <c r="T10" s="1039"/>
      <c r="U10" s="1039"/>
      <c r="V10" s="1039">
        <v>11</v>
      </c>
      <c r="W10" s="1039"/>
      <c r="X10" s="1039"/>
      <c r="Y10" s="1039"/>
      <c r="Z10" s="1039"/>
      <c r="AA10" s="1039">
        <v>6</v>
      </c>
      <c r="AB10" s="1039"/>
      <c r="AC10" s="1039"/>
      <c r="AD10" s="1039"/>
      <c r="AE10" s="1040"/>
      <c r="AF10" s="1035">
        <v>6</v>
      </c>
      <c r="AG10" s="1036"/>
      <c r="AH10" s="1036"/>
      <c r="AI10" s="1036"/>
      <c r="AJ10" s="1037"/>
      <c r="AK10" s="1080">
        <v>7</v>
      </c>
      <c r="AL10" s="1081"/>
      <c r="AM10" s="1081"/>
      <c r="AN10" s="1081"/>
      <c r="AO10" s="1081"/>
      <c r="AP10" s="1081" t="s">
        <v>500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t="s">
        <v>379</v>
      </c>
      <c r="C11" s="1031"/>
      <c r="D11" s="1031"/>
      <c r="E11" s="1031"/>
      <c r="F11" s="1031"/>
      <c r="G11" s="1031"/>
      <c r="H11" s="1031"/>
      <c r="I11" s="1031"/>
      <c r="J11" s="1031"/>
      <c r="K11" s="1031"/>
      <c r="L11" s="1031"/>
      <c r="M11" s="1031"/>
      <c r="N11" s="1031"/>
      <c r="O11" s="1031"/>
      <c r="P11" s="1032"/>
      <c r="Q11" s="1038">
        <v>20</v>
      </c>
      <c r="R11" s="1039"/>
      <c r="S11" s="1039"/>
      <c r="T11" s="1039"/>
      <c r="U11" s="1039"/>
      <c r="V11" s="1039">
        <v>10</v>
      </c>
      <c r="W11" s="1039"/>
      <c r="X11" s="1039"/>
      <c r="Y11" s="1039"/>
      <c r="Z11" s="1039"/>
      <c r="AA11" s="1039">
        <v>10</v>
      </c>
      <c r="AB11" s="1039"/>
      <c r="AC11" s="1039"/>
      <c r="AD11" s="1039"/>
      <c r="AE11" s="1040"/>
      <c r="AF11" s="1035">
        <v>10</v>
      </c>
      <c r="AG11" s="1036"/>
      <c r="AH11" s="1036"/>
      <c r="AI11" s="1036"/>
      <c r="AJ11" s="1037"/>
      <c r="AK11" s="1080">
        <v>6</v>
      </c>
      <c r="AL11" s="1081"/>
      <c r="AM11" s="1081"/>
      <c r="AN11" s="1081"/>
      <c r="AO11" s="1081"/>
      <c r="AP11" s="1081" t="s">
        <v>500</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t="s">
        <v>380</v>
      </c>
      <c r="C12" s="1031"/>
      <c r="D12" s="1031"/>
      <c r="E12" s="1031"/>
      <c r="F12" s="1031"/>
      <c r="G12" s="1031"/>
      <c r="H12" s="1031"/>
      <c r="I12" s="1031"/>
      <c r="J12" s="1031"/>
      <c r="K12" s="1031"/>
      <c r="L12" s="1031"/>
      <c r="M12" s="1031"/>
      <c r="N12" s="1031"/>
      <c r="O12" s="1031"/>
      <c r="P12" s="1032"/>
      <c r="Q12" s="1038">
        <v>3</v>
      </c>
      <c r="R12" s="1039"/>
      <c r="S12" s="1039"/>
      <c r="T12" s="1039"/>
      <c r="U12" s="1039"/>
      <c r="V12" s="1039">
        <v>1</v>
      </c>
      <c r="W12" s="1039"/>
      <c r="X12" s="1039"/>
      <c r="Y12" s="1039"/>
      <c r="Z12" s="1039"/>
      <c r="AA12" s="1039">
        <v>2</v>
      </c>
      <c r="AB12" s="1039"/>
      <c r="AC12" s="1039"/>
      <c r="AD12" s="1039"/>
      <c r="AE12" s="1040"/>
      <c r="AF12" s="1035">
        <v>2</v>
      </c>
      <c r="AG12" s="1036"/>
      <c r="AH12" s="1036"/>
      <c r="AI12" s="1036"/>
      <c r="AJ12" s="1037"/>
      <c r="AK12" s="1080" t="s">
        <v>500</v>
      </c>
      <c r="AL12" s="1081"/>
      <c r="AM12" s="1081"/>
      <c r="AN12" s="1081"/>
      <c r="AO12" s="1081"/>
      <c r="AP12" s="1081" t="s">
        <v>500</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t="s">
        <v>381</v>
      </c>
      <c r="C13" s="1031"/>
      <c r="D13" s="1031"/>
      <c r="E13" s="1031"/>
      <c r="F13" s="1031"/>
      <c r="G13" s="1031"/>
      <c r="H13" s="1031"/>
      <c r="I13" s="1031"/>
      <c r="J13" s="1031"/>
      <c r="K13" s="1031"/>
      <c r="L13" s="1031"/>
      <c r="M13" s="1031"/>
      <c r="N13" s="1031"/>
      <c r="O13" s="1031"/>
      <c r="P13" s="1032"/>
      <c r="Q13" s="1038">
        <v>37</v>
      </c>
      <c r="R13" s="1039"/>
      <c r="S13" s="1039"/>
      <c r="T13" s="1039"/>
      <c r="U13" s="1039"/>
      <c r="V13" s="1039">
        <v>10</v>
      </c>
      <c r="W13" s="1039"/>
      <c r="X13" s="1039"/>
      <c r="Y13" s="1039"/>
      <c r="Z13" s="1039"/>
      <c r="AA13" s="1039">
        <v>27</v>
      </c>
      <c r="AB13" s="1039"/>
      <c r="AC13" s="1039"/>
      <c r="AD13" s="1039"/>
      <c r="AE13" s="1040"/>
      <c r="AF13" s="1035">
        <v>27</v>
      </c>
      <c r="AG13" s="1036"/>
      <c r="AH13" s="1036"/>
      <c r="AI13" s="1036"/>
      <c r="AJ13" s="1037"/>
      <c r="AK13" s="1080">
        <v>10</v>
      </c>
      <c r="AL13" s="1081"/>
      <c r="AM13" s="1081"/>
      <c r="AN13" s="1081"/>
      <c r="AO13" s="1081"/>
      <c r="AP13" s="1081" t="s">
        <v>500</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t="s">
        <v>382</v>
      </c>
      <c r="C14" s="1031"/>
      <c r="D14" s="1031"/>
      <c r="E14" s="1031"/>
      <c r="F14" s="1031"/>
      <c r="G14" s="1031"/>
      <c r="H14" s="1031"/>
      <c r="I14" s="1031"/>
      <c r="J14" s="1031"/>
      <c r="K14" s="1031"/>
      <c r="L14" s="1031"/>
      <c r="M14" s="1031"/>
      <c r="N14" s="1031"/>
      <c r="O14" s="1031"/>
      <c r="P14" s="1032"/>
      <c r="Q14" s="1038">
        <v>13</v>
      </c>
      <c r="R14" s="1039"/>
      <c r="S14" s="1039"/>
      <c r="T14" s="1039"/>
      <c r="U14" s="1039"/>
      <c r="V14" s="1039">
        <v>5</v>
      </c>
      <c r="W14" s="1039"/>
      <c r="X14" s="1039"/>
      <c r="Y14" s="1039"/>
      <c r="Z14" s="1039"/>
      <c r="AA14" s="1039">
        <v>8</v>
      </c>
      <c r="AB14" s="1039"/>
      <c r="AC14" s="1039"/>
      <c r="AD14" s="1039"/>
      <c r="AE14" s="1040"/>
      <c r="AF14" s="1035">
        <v>8</v>
      </c>
      <c r="AG14" s="1036"/>
      <c r="AH14" s="1036"/>
      <c r="AI14" s="1036"/>
      <c r="AJ14" s="1037"/>
      <c r="AK14" s="1080" t="s">
        <v>500</v>
      </c>
      <c r="AL14" s="1081"/>
      <c r="AM14" s="1081"/>
      <c r="AN14" s="1081"/>
      <c r="AO14" s="1081"/>
      <c r="AP14" s="1081" t="s">
        <v>500</v>
      </c>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t="s">
        <v>383</v>
      </c>
      <c r="C15" s="1031"/>
      <c r="D15" s="1031"/>
      <c r="E15" s="1031"/>
      <c r="F15" s="1031"/>
      <c r="G15" s="1031"/>
      <c r="H15" s="1031"/>
      <c r="I15" s="1031"/>
      <c r="J15" s="1031"/>
      <c r="K15" s="1031"/>
      <c r="L15" s="1031"/>
      <c r="M15" s="1031"/>
      <c r="N15" s="1031"/>
      <c r="O15" s="1031"/>
      <c r="P15" s="1032"/>
      <c r="Q15" s="1038">
        <v>11</v>
      </c>
      <c r="R15" s="1039"/>
      <c r="S15" s="1039"/>
      <c r="T15" s="1039"/>
      <c r="U15" s="1039"/>
      <c r="V15" s="1039">
        <v>4</v>
      </c>
      <c r="W15" s="1039"/>
      <c r="X15" s="1039"/>
      <c r="Y15" s="1039"/>
      <c r="Z15" s="1039"/>
      <c r="AA15" s="1039">
        <v>7</v>
      </c>
      <c r="AB15" s="1039"/>
      <c r="AC15" s="1039"/>
      <c r="AD15" s="1039"/>
      <c r="AE15" s="1040"/>
      <c r="AF15" s="1035">
        <v>7</v>
      </c>
      <c r="AG15" s="1036"/>
      <c r="AH15" s="1036"/>
      <c r="AI15" s="1036"/>
      <c r="AJ15" s="1037"/>
      <c r="AK15" s="1080" t="s">
        <v>500</v>
      </c>
      <c r="AL15" s="1081"/>
      <c r="AM15" s="1081"/>
      <c r="AN15" s="1081"/>
      <c r="AO15" s="1081"/>
      <c r="AP15" s="1081" t="s">
        <v>500</v>
      </c>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385</v>
      </c>
      <c r="B23" s="937" t="s">
        <v>386</v>
      </c>
      <c r="C23" s="938"/>
      <c r="D23" s="938"/>
      <c r="E23" s="938"/>
      <c r="F23" s="938"/>
      <c r="G23" s="938"/>
      <c r="H23" s="938"/>
      <c r="I23" s="938"/>
      <c r="J23" s="938"/>
      <c r="K23" s="938"/>
      <c r="L23" s="938"/>
      <c r="M23" s="938"/>
      <c r="N23" s="938"/>
      <c r="O23" s="938"/>
      <c r="P23" s="948"/>
      <c r="Q23" s="1067">
        <v>16035</v>
      </c>
      <c r="R23" s="1061"/>
      <c r="S23" s="1061"/>
      <c r="T23" s="1061"/>
      <c r="U23" s="1061"/>
      <c r="V23" s="1061">
        <v>14307</v>
      </c>
      <c r="W23" s="1061"/>
      <c r="X23" s="1061"/>
      <c r="Y23" s="1061"/>
      <c r="Z23" s="1061"/>
      <c r="AA23" s="1061">
        <v>1728</v>
      </c>
      <c r="AB23" s="1061"/>
      <c r="AC23" s="1061"/>
      <c r="AD23" s="1061"/>
      <c r="AE23" s="1068"/>
      <c r="AF23" s="1069">
        <v>916</v>
      </c>
      <c r="AG23" s="1061"/>
      <c r="AH23" s="1061"/>
      <c r="AI23" s="1061"/>
      <c r="AJ23" s="1070"/>
      <c r="AK23" s="1071"/>
      <c r="AL23" s="1072"/>
      <c r="AM23" s="1072"/>
      <c r="AN23" s="1072"/>
      <c r="AO23" s="1072"/>
      <c r="AP23" s="1061">
        <v>16417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389</v>
      </c>
      <c r="R26" s="1002"/>
      <c r="S26" s="1002"/>
      <c r="T26" s="1002"/>
      <c r="U26" s="1003"/>
      <c r="V26" s="1001" t="s">
        <v>390</v>
      </c>
      <c r="W26" s="1002"/>
      <c r="X26" s="1002"/>
      <c r="Y26" s="1002"/>
      <c r="Z26" s="1003"/>
      <c r="AA26" s="1001" t="s">
        <v>391</v>
      </c>
      <c r="AB26" s="1002"/>
      <c r="AC26" s="1002"/>
      <c r="AD26" s="1002"/>
      <c r="AE26" s="1002"/>
      <c r="AF26" s="1055" t="s">
        <v>392</v>
      </c>
      <c r="AG26" s="1008"/>
      <c r="AH26" s="1008"/>
      <c r="AI26" s="1008"/>
      <c r="AJ26" s="1056"/>
      <c r="AK26" s="1002" t="s">
        <v>393</v>
      </c>
      <c r="AL26" s="1002"/>
      <c r="AM26" s="1002"/>
      <c r="AN26" s="1002"/>
      <c r="AO26" s="1003"/>
      <c r="AP26" s="1001" t="s">
        <v>394</v>
      </c>
      <c r="AQ26" s="1002"/>
      <c r="AR26" s="1002"/>
      <c r="AS26" s="1002"/>
      <c r="AT26" s="1003"/>
      <c r="AU26" s="1001" t="s">
        <v>395</v>
      </c>
      <c r="AV26" s="1002"/>
      <c r="AW26" s="1002"/>
      <c r="AX26" s="1002"/>
      <c r="AY26" s="1003"/>
      <c r="AZ26" s="1001" t="s">
        <v>396</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397</v>
      </c>
      <c r="C28" s="1048"/>
      <c r="D28" s="1048"/>
      <c r="E28" s="1048"/>
      <c r="F28" s="1048"/>
      <c r="G28" s="1048"/>
      <c r="H28" s="1048"/>
      <c r="I28" s="1048"/>
      <c r="J28" s="1048"/>
      <c r="K28" s="1048"/>
      <c r="L28" s="1048"/>
      <c r="M28" s="1048"/>
      <c r="N28" s="1048"/>
      <c r="O28" s="1048"/>
      <c r="P28" s="1049"/>
      <c r="Q28" s="1050">
        <v>2747</v>
      </c>
      <c r="R28" s="1051"/>
      <c r="S28" s="1051"/>
      <c r="T28" s="1051"/>
      <c r="U28" s="1051"/>
      <c r="V28" s="1051">
        <v>2667</v>
      </c>
      <c r="W28" s="1051"/>
      <c r="X28" s="1051"/>
      <c r="Y28" s="1051"/>
      <c r="Z28" s="1051"/>
      <c r="AA28" s="1051">
        <v>80</v>
      </c>
      <c r="AB28" s="1051"/>
      <c r="AC28" s="1051"/>
      <c r="AD28" s="1051"/>
      <c r="AE28" s="1052"/>
      <c r="AF28" s="1053">
        <v>80</v>
      </c>
      <c r="AG28" s="1051"/>
      <c r="AH28" s="1051"/>
      <c r="AI28" s="1051"/>
      <c r="AJ28" s="1054"/>
      <c r="AK28" s="1042">
        <v>222</v>
      </c>
      <c r="AL28" s="1043"/>
      <c r="AM28" s="1043"/>
      <c r="AN28" s="1043"/>
      <c r="AO28" s="1043"/>
      <c r="AP28" s="1043" t="s">
        <v>500</v>
      </c>
      <c r="AQ28" s="1043"/>
      <c r="AR28" s="1043"/>
      <c r="AS28" s="1043"/>
      <c r="AT28" s="1043"/>
      <c r="AU28" s="1043" t="s">
        <v>500</v>
      </c>
      <c r="AV28" s="1043"/>
      <c r="AW28" s="1043"/>
      <c r="AX28" s="1043"/>
      <c r="AY28" s="1043"/>
      <c r="AZ28" s="1044" t="s">
        <v>500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398</v>
      </c>
      <c r="C29" s="1031"/>
      <c r="D29" s="1031"/>
      <c r="E29" s="1031"/>
      <c r="F29" s="1031"/>
      <c r="G29" s="1031"/>
      <c r="H29" s="1031"/>
      <c r="I29" s="1031"/>
      <c r="J29" s="1031"/>
      <c r="K29" s="1031"/>
      <c r="L29" s="1031"/>
      <c r="M29" s="1031"/>
      <c r="N29" s="1031"/>
      <c r="O29" s="1031"/>
      <c r="P29" s="1032"/>
      <c r="Q29" s="1038">
        <v>323</v>
      </c>
      <c r="R29" s="1039"/>
      <c r="S29" s="1039"/>
      <c r="T29" s="1039"/>
      <c r="U29" s="1039"/>
      <c r="V29" s="1039">
        <v>321</v>
      </c>
      <c r="W29" s="1039"/>
      <c r="X29" s="1039"/>
      <c r="Y29" s="1039"/>
      <c r="Z29" s="1039"/>
      <c r="AA29" s="1039">
        <v>2</v>
      </c>
      <c r="AB29" s="1039"/>
      <c r="AC29" s="1039"/>
      <c r="AD29" s="1039"/>
      <c r="AE29" s="1040"/>
      <c r="AF29" s="1035">
        <v>2</v>
      </c>
      <c r="AG29" s="1036"/>
      <c r="AH29" s="1036"/>
      <c r="AI29" s="1036"/>
      <c r="AJ29" s="1037"/>
      <c r="AK29" s="980">
        <v>78</v>
      </c>
      <c r="AL29" s="971"/>
      <c r="AM29" s="971"/>
      <c r="AN29" s="971"/>
      <c r="AO29" s="971"/>
      <c r="AP29" s="971" t="s">
        <v>500</v>
      </c>
      <c r="AQ29" s="971"/>
      <c r="AR29" s="971"/>
      <c r="AS29" s="971"/>
      <c r="AT29" s="971"/>
      <c r="AU29" s="971" t="s">
        <v>500</v>
      </c>
      <c r="AV29" s="971"/>
      <c r="AW29" s="971"/>
      <c r="AX29" s="971"/>
      <c r="AY29" s="971"/>
      <c r="AZ29" s="1041" t="s">
        <v>500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399</v>
      </c>
      <c r="C30" s="1031"/>
      <c r="D30" s="1031"/>
      <c r="E30" s="1031"/>
      <c r="F30" s="1031"/>
      <c r="G30" s="1031"/>
      <c r="H30" s="1031"/>
      <c r="I30" s="1031"/>
      <c r="J30" s="1031"/>
      <c r="K30" s="1031"/>
      <c r="L30" s="1031"/>
      <c r="M30" s="1031"/>
      <c r="N30" s="1031"/>
      <c r="O30" s="1031"/>
      <c r="P30" s="1032"/>
      <c r="Q30" s="1038">
        <v>2262</v>
      </c>
      <c r="R30" s="1039"/>
      <c r="S30" s="1039"/>
      <c r="T30" s="1039"/>
      <c r="U30" s="1039"/>
      <c r="V30" s="1039">
        <v>2117</v>
      </c>
      <c r="W30" s="1039"/>
      <c r="X30" s="1039"/>
      <c r="Y30" s="1039"/>
      <c r="Z30" s="1039"/>
      <c r="AA30" s="1039">
        <v>145</v>
      </c>
      <c r="AB30" s="1039"/>
      <c r="AC30" s="1039"/>
      <c r="AD30" s="1039"/>
      <c r="AE30" s="1040"/>
      <c r="AF30" s="1035">
        <v>145</v>
      </c>
      <c r="AG30" s="1036"/>
      <c r="AH30" s="1036"/>
      <c r="AI30" s="1036"/>
      <c r="AJ30" s="1037"/>
      <c r="AK30" s="980">
        <v>309</v>
      </c>
      <c r="AL30" s="971"/>
      <c r="AM30" s="971"/>
      <c r="AN30" s="971"/>
      <c r="AO30" s="971"/>
      <c r="AP30" s="971" t="s">
        <v>500</v>
      </c>
      <c r="AQ30" s="971"/>
      <c r="AR30" s="971"/>
      <c r="AS30" s="971"/>
      <c r="AT30" s="971"/>
      <c r="AU30" s="971" t="s">
        <v>500</v>
      </c>
      <c r="AV30" s="971"/>
      <c r="AW30" s="971"/>
      <c r="AX30" s="971"/>
      <c r="AY30" s="971"/>
      <c r="AZ30" s="1041" t="s">
        <v>500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400</v>
      </c>
      <c r="C31" s="1031"/>
      <c r="D31" s="1031"/>
      <c r="E31" s="1031"/>
      <c r="F31" s="1031"/>
      <c r="G31" s="1031"/>
      <c r="H31" s="1031"/>
      <c r="I31" s="1031"/>
      <c r="J31" s="1031"/>
      <c r="K31" s="1031"/>
      <c r="L31" s="1031"/>
      <c r="M31" s="1031"/>
      <c r="N31" s="1031"/>
      <c r="O31" s="1031"/>
      <c r="P31" s="1032"/>
      <c r="Q31" s="1038">
        <v>8</v>
      </c>
      <c r="R31" s="1039"/>
      <c r="S31" s="1039"/>
      <c r="T31" s="1039"/>
      <c r="U31" s="1039"/>
      <c r="V31" s="1039">
        <v>8</v>
      </c>
      <c r="W31" s="1039"/>
      <c r="X31" s="1039"/>
      <c r="Y31" s="1039"/>
      <c r="Z31" s="1039"/>
      <c r="AA31" s="1039" t="s">
        <v>500</v>
      </c>
      <c r="AB31" s="1039"/>
      <c r="AC31" s="1039"/>
      <c r="AD31" s="1039"/>
      <c r="AE31" s="1040"/>
      <c r="AF31" s="1035" t="s">
        <v>122</v>
      </c>
      <c r="AG31" s="1036"/>
      <c r="AH31" s="1036"/>
      <c r="AI31" s="1036"/>
      <c r="AJ31" s="1037"/>
      <c r="AK31" s="980">
        <v>5</v>
      </c>
      <c r="AL31" s="971"/>
      <c r="AM31" s="971"/>
      <c r="AN31" s="971"/>
      <c r="AO31" s="971"/>
      <c r="AP31" s="971" t="s">
        <v>500</v>
      </c>
      <c r="AQ31" s="971"/>
      <c r="AR31" s="971"/>
      <c r="AS31" s="971"/>
      <c r="AT31" s="971"/>
      <c r="AU31" s="971" t="s">
        <v>500</v>
      </c>
      <c r="AV31" s="971"/>
      <c r="AW31" s="971"/>
      <c r="AX31" s="971"/>
      <c r="AY31" s="971"/>
      <c r="AZ31" s="1041" t="s">
        <v>500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401</v>
      </c>
      <c r="C32" s="1031"/>
      <c r="D32" s="1031"/>
      <c r="E32" s="1031"/>
      <c r="F32" s="1031"/>
      <c r="G32" s="1031"/>
      <c r="H32" s="1031"/>
      <c r="I32" s="1031"/>
      <c r="J32" s="1031"/>
      <c r="K32" s="1031"/>
      <c r="L32" s="1031"/>
      <c r="M32" s="1031"/>
      <c r="N32" s="1031"/>
      <c r="O32" s="1031"/>
      <c r="P32" s="1032"/>
      <c r="Q32" s="1038">
        <v>673</v>
      </c>
      <c r="R32" s="1039"/>
      <c r="S32" s="1039"/>
      <c r="T32" s="1039"/>
      <c r="U32" s="1039"/>
      <c r="V32" s="1039">
        <v>100</v>
      </c>
      <c r="W32" s="1039"/>
      <c r="X32" s="1039"/>
      <c r="Y32" s="1039"/>
      <c r="Z32" s="1039"/>
      <c r="AA32" s="1039">
        <v>573</v>
      </c>
      <c r="AB32" s="1039"/>
      <c r="AC32" s="1039"/>
      <c r="AD32" s="1039"/>
      <c r="AE32" s="1040"/>
      <c r="AF32" s="1035">
        <v>573</v>
      </c>
      <c r="AG32" s="1036"/>
      <c r="AH32" s="1036"/>
      <c r="AI32" s="1036"/>
      <c r="AJ32" s="1037"/>
      <c r="AK32" s="980" t="s">
        <v>500</v>
      </c>
      <c r="AL32" s="971"/>
      <c r="AM32" s="971"/>
      <c r="AN32" s="971"/>
      <c r="AO32" s="971"/>
      <c r="AP32" s="971">
        <v>1453</v>
      </c>
      <c r="AQ32" s="971"/>
      <c r="AR32" s="971"/>
      <c r="AS32" s="971"/>
      <c r="AT32" s="971"/>
      <c r="AU32" s="971">
        <v>48</v>
      </c>
      <c r="AV32" s="971"/>
      <c r="AW32" s="971"/>
      <c r="AX32" s="971"/>
      <c r="AY32" s="971"/>
      <c r="AZ32" s="1041" t="s">
        <v>500</v>
      </c>
      <c r="BA32" s="1041"/>
      <c r="BB32" s="1041"/>
      <c r="BC32" s="1041"/>
      <c r="BD32" s="1041"/>
      <c r="BE32" s="972" t="s">
        <v>402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403</v>
      </c>
      <c r="C33" s="1031"/>
      <c r="D33" s="1031"/>
      <c r="E33" s="1031"/>
      <c r="F33" s="1031"/>
      <c r="G33" s="1031"/>
      <c r="H33" s="1031"/>
      <c r="I33" s="1031"/>
      <c r="J33" s="1031"/>
      <c r="K33" s="1031"/>
      <c r="L33" s="1031"/>
      <c r="M33" s="1031"/>
      <c r="N33" s="1031"/>
      <c r="O33" s="1031"/>
      <c r="P33" s="1032"/>
      <c r="Q33" s="1038">
        <v>240</v>
      </c>
      <c r="R33" s="1039"/>
      <c r="S33" s="1039"/>
      <c r="T33" s="1039"/>
      <c r="U33" s="1039"/>
      <c r="V33" s="1039">
        <v>166</v>
      </c>
      <c r="W33" s="1039"/>
      <c r="X33" s="1039"/>
      <c r="Y33" s="1039"/>
      <c r="Z33" s="1039"/>
      <c r="AA33" s="1039">
        <v>74</v>
      </c>
      <c r="AB33" s="1039"/>
      <c r="AC33" s="1039"/>
      <c r="AD33" s="1039"/>
      <c r="AE33" s="1040"/>
      <c r="AF33" s="1035">
        <v>74</v>
      </c>
      <c r="AG33" s="1036"/>
      <c r="AH33" s="1036"/>
      <c r="AI33" s="1036"/>
      <c r="AJ33" s="1037"/>
      <c r="AK33" s="980">
        <v>67</v>
      </c>
      <c r="AL33" s="971"/>
      <c r="AM33" s="971"/>
      <c r="AN33" s="971"/>
      <c r="AO33" s="971"/>
      <c r="AP33" s="971">
        <v>922</v>
      </c>
      <c r="AQ33" s="971"/>
      <c r="AR33" s="971"/>
      <c r="AS33" s="971"/>
      <c r="AT33" s="971"/>
      <c r="AU33" s="971">
        <v>503</v>
      </c>
      <c r="AV33" s="971"/>
      <c r="AW33" s="971"/>
      <c r="AX33" s="971"/>
      <c r="AY33" s="971"/>
      <c r="AZ33" s="1041" t="s">
        <v>500</v>
      </c>
      <c r="BA33" s="1041"/>
      <c r="BB33" s="1041"/>
      <c r="BC33" s="1041"/>
      <c r="BD33" s="1041"/>
      <c r="BE33" s="972" t="s">
        <v>404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405</v>
      </c>
      <c r="C34" s="1031"/>
      <c r="D34" s="1031"/>
      <c r="E34" s="1031"/>
      <c r="F34" s="1031"/>
      <c r="G34" s="1031"/>
      <c r="H34" s="1031"/>
      <c r="I34" s="1031"/>
      <c r="J34" s="1031"/>
      <c r="K34" s="1031"/>
      <c r="L34" s="1031"/>
      <c r="M34" s="1031"/>
      <c r="N34" s="1031"/>
      <c r="O34" s="1031"/>
      <c r="P34" s="1032"/>
      <c r="Q34" s="1038">
        <v>48</v>
      </c>
      <c r="R34" s="1039"/>
      <c r="S34" s="1039"/>
      <c r="T34" s="1039"/>
      <c r="U34" s="1039"/>
      <c r="V34" s="1039">
        <v>39</v>
      </c>
      <c r="W34" s="1039"/>
      <c r="X34" s="1039"/>
      <c r="Y34" s="1039"/>
      <c r="Z34" s="1039"/>
      <c r="AA34" s="1039">
        <v>9</v>
      </c>
      <c r="AB34" s="1039"/>
      <c r="AC34" s="1039"/>
      <c r="AD34" s="1039"/>
      <c r="AE34" s="1040"/>
      <c r="AF34" s="1035">
        <v>9</v>
      </c>
      <c r="AG34" s="1036"/>
      <c r="AH34" s="1036"/>
      <c r="AI34" s="1036"/>
      <c r="AJ34" s="1037"/>
      <c r="AK34" s="980">
        <v>17</v>
      </c>
      <c r="AL34" s="971"/>
      <c r="AM34" s="971"/>
      <c r="AN34" s="971"/>
      <c r="AO34" s="971"/>
      <c r="AP34" s="971">
        <v>198</v>
      </c>
      <c r="AQ34" s="971"/>
      <c r="AR34" s="971"/>
      <c r="AS34" s="971"/>
      <c r="AT34" s="971"/>
      <c r="AU34" s="971">
        <v>123</v>
      </c>
      <c r="AV34" s="971"/>
      <c r="AW34" s="971"/>
      <c r="AX34" s="971"/>
      <c r="AY34" s="971"/>
      <c r="AZ34" s="1041" t="s">
        <v>500</v>
      </c>
      <c r="BA34" s="1041"/>
      <c r="BB34" s="1041"/>
      <c r="BC34" s="1041"/>
      <c r="BD34" s="1041"/>
      <c r="BE34" s="972" t="s">
        <v>404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406</v>
      </c>
      <c r="C35" s="1031"/>
      <c r="D35" s="1031"/>
      <c r="E35" s="1031"/>
      <c r="F35" s="1031"/>
      <c r="G35" s="1031"/>
      <c r="H35" s="1031"/>
      <c r="I35" s="1031"/>
      <c r="J35" s="1031"/>
      <c r="K35" s="1031"/>
      <c r="L35" s="1031"/>
      <c r="M35" s="1031"/>
      <c r="N35" s="1031"/>
      <c r="O35" s="1031"/>
      <c r="P35" s="1032"/>
      <c r="Q35" s="1038">
        <v>128</v>
      </c>
      <c r="R35" s="1039"/>
      <c r="S35" s="1039"/>
      <c r="T35" s="1039"/>
      <c r="U35" s="1039"/>
      <c r="V35" s="1039">
        <v>102</v>
      </c>
      <c r="W35" s="1039"/>
      <c r="X35" s="1039"/>
      <c r="Y35" s="1039"/>
      <c r="Z35" s="1039"/>
      <c r="AA35" s="1039">
        <v>26</v>
      </c>
      <c r="AB35" s="1039"/>
      <c r="AC35" s="1039"/>
      <c r="AD35" s="1039"/>
      <c r="AE35" s="1040"/>
      <c r="AF35" s="1035">
        <v>26</v>
      </c>
      <c r="AG35" s="1036"/>
      <c r="AH35" s="1036"/>
      <c r="AI35" s="1036"/>
      <c r="AJ35" s="1037"/>
      <c r="AK35" s="980">
        <v>47</v>
      </c>
      <c r="AL35" s="971"/>
      <c r="AM35" s="971"/>
      <c r="AN35" s="971"/>
      <c r="AO35" s="971"/>
      <c r="AP35" s="971">
        <v>381</v>
      </c>
      <c r="AQ35" s="971"/>
      <c r="AR35" s="971"/>
      <c r="AS35" s="971"/>
      <c r="AT35" s="971"/>
      <c r="AU35" s="971">
        <v>246</v>
      </c>
      <c r="AV35" s="971"/>
      <c r="AW35" s="971"/>
      <c r="AX35" s="971"/>
      <c r="AY35" s="971"/>
      <c r="AZ35" s="1041" t="s">
        <v>500</v>
      </c>
      <c r="BA35" s="1041"/>
      <c r="BB35" s="1041"/>
      <c r="BC35" s="1041"/>
      <c r="BD35" s="1041"/>
      <c r="BE35" s="972" t="s">
        <v>404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407</v>
      </c>
      <c r="C36" s="1031"/>
      <c r="D36" s="1031"/>
      <c r="E36" s="1031"/>
      <c r="F36" s="1031"/>
      <c r="G36" s="1031"/>
      <c r="H36" s="1031"/>
      <c r="I36" s="1031"/>
      <c r="J36" s="1031"/>
      <c r="K36" s="1031"/>
      <c r="L36" s="1031"/>
      <c r="M36" s="1031"/>
      <c r="N36" s="1031"/>
      <c r="O36" s="1031"/>
      <c r="P36" s="1032"/>
      <c r="Q36" s="1038">
        <v>1003</v>
      </c>
      <c r="R36" s="1039"/>
      <c r="S36" s="1039"/>
      <c r="T36" s="1039"/>
      <c r="U36" s="1039"/>
      <c r="V36" s="1039">
        <v>970</v>
      </c>
      <c r="W36" s="1039"/>
      <c r="X36" s="1039"/>
      <c r="Y36" s="1039"/>
      <c r="Z36" s="1039"/>
      <c r="AA36" s="1039">
        <v>33</v>
      </c>
      <c r="AB36" s="1039"/>
      <c r="AC36" s="1039"/>
      <c r="AD36" s="1039"/>
      <c r="AE36" s="1040"/>
      <c r="AF36" s="1035">
        <v>33</v>
      </c>
      <c r="AG36" s="1036"/>
      <c r="AH36" s="1036"/>
      <c r="AI36" s="1036"/>
      <c r="AJ36" s="1037"/>
      <c r="AK36" s="980">
        <v>465</v>
      </c>
      <c r="AL36" s="971"/>
      <c r="AM36" s="971"/>
      <c r="AN36" s="971"/>
      <c r="AO36" s="971"/>
      <c r="AP36" s="971">
        <v>4933</v>
      </c>
      <c r="AQ36" s="971"/>
      <c r="AR36" s="971"/>
      <c r="AS36" s="971"/>
      <c r="AT36" s="971"/>
      <c r="AU36" s="971">
        <v>3527</v>
      </c>
      <c r="AV36" s="971"/>
      <c r="AW36" s="971"/>
      <c r="AX36" s="971"/>
      <c r="AY36" s="971"/>
      <c r="AZ36" s="1041" t="s">
        <v>500</v>
      </c>
      <c r="BA36" s="1041"/>
      <c r="BB36" s="1041"/>
      <c r="BC36" s="1041"/>
      <c r="BD36" s="1041"/>
      <c r="BE36" s="972" t="s">
        <v>404</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408</v>
      </c>
      <c r="C37" s="1031"/>
      <c r="D37" s="1031"/>
      <c r="E37" s="1031"/>
      <c r="F37" s="1031"/>
      <c r="G37" s="1031"/>
      <c r="H37" s="1031"/>
      <c r="I37" s="1031"/>
      <c r="J37" s="1031"/>
      <c r="K37" s="1031"/>
      <c r="L37" s="1031"/>
      <c r="M37" s="1031"/>
      <c r="N37" s="1031"/>
      <c r="O37" s="1031"/>
      <c r="P37" s="1032"/>
      <c r="Q37" s="1038">
        <v>33</v>
      </c>
      <c r="R37" s="1039"/>
      <c r="S37" s="1039"/>
      <c r="T37" s="1039"/>
      <c r="U37" s="1039"/>
      <c r="V37" s="1039">
        <v>30</v>
      </c>
      <c r="W37" s="1039"/>
      <c r="X37" s="1039"/>
      <c r="Y37" s="1039"/>
      <c r="Z37" s="1039"/>
      <c r="AA37" s="1039">
        <v>3</v>
      </c>
      <c r="AB37" s="1039"/>
      <c r="AC37" s="1039"/>
      <c r="AD37" s="1039"/>
      <c r="AE37" s="1040"/>
      <c r="AF37" s="1035">
        <v>3</v>
      </c>
      <c r="AG37" s="1036"/>
      <c r="AH37" s="1036"/>
      <c r="AI37" s="1036"/>
      <c r="AJ37" s="1037"/>
      <c r="AK37" s="980">
        <v>19</v>
      </c>
      <c r="AL37" s="971"/>
      <c r="AM37" s="971"/>
      <c r="AN37" s="971"/>
      <c r="AO37" s="971"/>
      <c r="AP37" s="971">
        <v>81</v>
      </c>
      <c r="AQ37" s="971"/>
      <c r="AR37" s="971"/>
      <c r="AS37" s="971"/>
      <c r="AT37" s="971"/>
      <c r="AU37" s="971">
        <v>80</v>
      </c>
      <c r="AV37" s="971"/>
      <c r="AW37" s="971"/>
      <c r="AX37" s="971"/>
      <c r="AY37" s="971"/>
      <c r="AZ37" s="1041" t="s">
        <v>500</v>
      </c>
      <c r="BA37" s="1041"/>
      <c r="BB37" s="1041"/>
      <c r="BC37" s="1041"/>
      <c r="BD37" s="1041"/>
      <c r="BE37" s="972" t="s">
        <v>404</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385</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944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412</v>
      </c>
      <c r="B66" s="996"/>
      <c r="C66" s="996"/>
      <c r="D66" s="996"/>
      <c r="E66" s="996"/>
      <c r="F66" s="996"/>
      <c r="G66" s="996"/>
      <c r="H66" s="996"/>
      <c r="I66" s="996"/>
      <c r="J66" s="996"/>
      <c r="K66" s="996"/>
      <c r="L66" s="996"/>
      <c r="M66" s="996"/>
      <c r="N66" s="996"/>
      <c r="O66" s="996"/>
      <c r="P66" s="997"/>
      <c r="Q66" s="1001" t="s">
        <v>389</v>
      </c>
      <c r="R66" s="1002"/>
      <c r="S66" s="1002"/>
      <c r="T66" s="1002"/>
      <c r="U66" s="1003"/>
      <c r="V66" s="1001" t="s">
        <v>390</v>
      </c>
      <c r="W66" s="1002"/>
      <c r="X66" s="1002"/>
      <c r="Y66" s="1002"/>
      <c r="Z66" s="1003"/>
      <c r="AA66" s="1001" t="s">
        <v>391</v>
      </c>
      <c r="AB66" s="1002"/>
      <c r="AC66" s="1002"/>
      <c r="AD66" s="1002"/>
      <c r="AE66" s="1003"/>
      <c r="AF66" s="1007" t="s">
        <v>392</v>
      </c>
      <c r="AG66" s="1008"/>
      <c r="AH66" s="1008"/>
      <c r="AI66" s="1008"/>
      <c r="AJ66" s="1009"/>
      <c r="AK66" s="1001" t="s">
        <v>393</v>
      </c>
      <c r="AL66" s="996"/>
      <c r="AM66" s="996"/>
      <c r="AN66" s="996"/>
      <c r="AO66" s="997"/>
      <c r="AP66" s="1001" t="s">
        <v>394</v>
      </c>
      <c r="AQ66" s="1002"/>
      <c r="AR66" s="1002"/>
      <c r="AS66" s="1002"/>
      <c r="AT66" s="1003"/>
      <c r="AU66" s="1001" t="s">
        <v>413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563</v>
      </c>
      <c r="C68" s="986"/>
      <c r="D68" s="986"/>
      <c r="E68" s="986"/>
      <c r="F68" s="986"/>
      <c r="G68" s="986"/>
      <c r="H68" s="986"/>
      <c r="I68" s="986"/>
      <c r="J68" s="986"/>
      <c r="K68" s="986"/>
      <c r="L68" s="986"/>
      <c r="M68" s="986"/>
      <c r="N68" s="986"/>
      <c r="O68" s="986"/>
      <c r="P68" s="987"/>
      <c r="Q68" s="988">
        <v>1833</v>
      </c>
      <c r="R68" s="982"/>
      <c r="S68" s="982"/>
      <c r="T68" s="982"/>
      <c r="U68" s="982"/>
      <c r="V68" s="982">
        <v>1833</v>
      </c>
      <c r="W68" s="982"/>
      <c r="X68" s="982"/>
      <c r="Y68" s="982"/>
      <c r="Z68" s="982"/>
      <c r="AA68" s="982">
        <v>0</v>
      </c>
      <c r="AB68" s="982"/>
      <c r="AC68" s="982"/>
      <c r="AD68" s="982"/>
      <c r="AE68" s="982"/>
      <c r="AF68" s="982">
        <v>0</v>
      </c>
      <c r="AG68" s="982"/>
      <c r="AH68" s="982"/>
      <c r="AI68" s="982"/>
      <c r="AJ68" s="982"/>
      <c r="AK68" s="982" t="s">
        <v>500</v>
      </c>
      <c r="AL68" s="982"/>
      <c r="AM68" s="982"/>
      <c r="AN68" s="982"/>
      <c r="AO68" s="982"/>
      <c r="AP68" s="982">
        <v>741</v>
      </c>
      <c r="AQ68" s="982"/>
      <c r="AR68" s="982"/>
      <c r="AS68" s="982"/>
      <c r="AT68" s="982"/>
      <c r="AU68" s="982">
        <v>347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564</v>
      </c>
      <c r="C69" s="975"/>
      <c r="D69" s="975"/>
      <c r="E69" s="975"/>
      <c r="F69" s="975"/>
      <c r="G69" s="975"/>
      <c r="H69" s="975"/>
      <c r="I69" s="975"/>
      <c r="J69" s="975"/>
      <c r="K69" s="975"/>
      <c r="L69" s="975"/>
      <c r="M69" s="975"/>
      <c r="N69" s="975"/>
      <c r="O69" s="975"/>
      <c r="P69" s="976"/>
      <c r="Q69" s="977">
        <v>106</v>
      </c>
      <c r="R69" s="971"/>
      <c r="S69" s="971"/>
      <c r="T69" s="971"/>
      <c r="U69" s="971"/>
      <c r="V69" s="971">
        <v>104</v>
      </c>
      <c r="W69" s="971"/>
      <c r="X69" s="971"/>
      <c r="Y69" s="971"/>
      <c r="Z69" s="971"/>
      <c r="AA69" s="971">
        <v>2</v>
      </c>
      <c r="AB69" s="971"/>
      <c r="AC69" s="971"/>
      <c r="AD69" s="971"/>
      <c r="AE69" s="971"/>
      <c r="AF69" s="971">
        <v>2</v>
      </c>
      <c r="AG69" s="971"/>
      <c r="AH69" s="971"/>
      <c r="AI69" s="971"/>
      <c r="AJ69" s="971"/>
      <c r="AK69" s="971">
        <v>4</v>
      </c>
      <c r="AL69" s="971"/>
      <c r="AM69" s="971"/>
      <c r="AN69" s="971"/>
      <c r="AO69" s="971"/>
      <c r="AP69" s="971" t="s">
        <v>500</v>
      </c>
      <c r="AQ69" s="971"/>
      <c r="AR69" s="971"/>
      <c r="AS69" s="971"/>
      <c r="AT69" s="971"/>
      <c r="AU69" s="971" t="s">
        <v>500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565</v>
      </c>
      <c r="C70" s="975"/>
      <c r="D70" s="975"/>
      <c r="E70" s="975"/>
      <c r="F70" s="975"/>
      <c r="G70" s="975"/>
      <c r="H70" s="975"/>
      <c r="I70" s="975"/>
      <c r="J70" s="975"/>
      <c r="K70" s="975"/>
      <c r="L70" s="975"/>
      <c r="M70" s="975"/>
      <c r="N70" s="975"/>
      <c r="O70" s="975"/>
      <c r="P70" s="976"/>
      <c r="Q70" s="977">
        <v>236</v>
      </c>
      <c r="R70" s="971"/>
      <c r="S70" s="971"/>
      <c r="T70" s="971"/>
      <c r="U70" s="971"/>
      <c r="V70" s="971">
        <v>235</v>
      </c>
      <c r="W70" s="971"/>
      <c r="X70" s="971"/>
      <c r="Y70" s="971"/>
      <c r="Z70" s="971"/>
      <c r="AA70" s="971">
        <v>1</v>
      </c>
      <c r="AB70" s="971"/>
      <c r="AC70" s="971"/>
      <c r="AD70" s="971"/>
      <c r="AE70" s="971"/>
      <c r="AF70" s="971">
        <v>1</v>
      </c>
      <c r="AG70" s="971"/>
      <c r="AH70" s="971"/>
      <c r="AI70" s="971"/>
      <c r="AJ70" s="971"/>
      <c r="AK70" s="971" t="s">
        <v>500</v>
      </c>
      <c r="AL70" s="971"/>
      <c r="AM70" s="971"/>
      <c r="AN70" s="971"/>
      <c r="AO70" s="971"/>
      <c r="AP70" s="971">
        <v>495</v>
      </c>
      <c r="AQ70" s="971"/>
      <c r="AR70" s="971"/>
      <c r="AS70" s="971"/>
      <c r="AT70" s="971"/>
      <c r="AU70" s="971">
        <v>391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566</v>
      </c>
      <c r="C71" s="975"/>
      <c r="D71" s="975"/>
      <c r="E71" s="975"/>
      <c r="F71" s="975"/>
      <c r="G71" s="975"/>
      <c r="H71" s="975"/>
      <c r="I71" s="975"/>
      <c r="J71" s="975"/>
      <c r="K71" s="975"/>
      <c r="L71" s="975"/>
      <c r="M71" s="975"/>
      <c r="N71" s="975"/>
      <c r="O71" s="975"/>
      <c r="P71" s="976"/>
      <c r="Q71" s="977">
        <v>4382</v>
      </c>
      <c r="R71" s="971"/>
      <c r="S71" s="971"/>
      <c r="T71" s="971"/>
      <c r="U71" s="971"/>
      <c r="V71" s="971">
        <v>4137</v>
      </c>
      <c r="W71" s="971"/>
      <c r="X71" s="971"/>
      <c r="Y71" s="971"/>
      <c r="Z71" s="971"/>
      <c r="AA71" s="971">
        <v>245</v>
      </c>
      <c r="AB71" s="971"/>
      <c r="AC71" s="971"/>
      <c r="AD71" s="971"/>
      <c r="AE71" s="971"/>
      <c r="AF71" s="971">
        <v>245</v>
      </c>
      <c r="AG71" s="971"/>
      <c r="AH71" s="971"/>
      <c r="AI71" s="971"/>
      <c r="AJ71" s="971"/>
      <c r="AK71" s="971">
        <v>65</v>
      </c>
      <c r="AL71" s="971"/>
      <c r="AM71" s="971"/>
      <c r="AN71" s="971"/>
      <c r="AO71" s="971"/>
      <c r="AP71" s="971" t="s">
        <v>500</v>
      </c>
      <c r="AQ71" s="971"/>
      <c r="AR71" s="971"/>
      <c r="AS71" s="971"/>
      <c r="AT71" s="971"/>
      <c r="AU71" s="971" t="s">
        <v>500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567</v>
      </c>
      <c r="C72" s="975"/>
      <c r="D72" s="975"/>
      <c r="E72" s="975"/>
      <c r="F72" s="975"/>
      <c r="G72" s="975"/>
      <c r="H72" s="975"/>
      <c r="I72" s="975"/>
      <c r="J72" s="975"/>
      <c r="K72" s="975"/>
      <c r="L72" s="975"/>
      <c r="M72" s="975"/>
      <c r="N72" s="975"/>
      <c r="O72" s="975"/>
      <c r="P72" s="976"/>
      <c r="Q72" s="977">
        <v>789</v>
      </c>
      <c r="R72" s="971"/>
      <c r="S72" s="971"/>
      <c r="T72" s="971"/>
      <c r="U72" s="971"/>
      <c r="V72" s="971">
        <v>784</v>
      </c>
      <c r="W72" s="971"/>
      <c r="X72" s="971"/>
      <c r="Y72" s="971"/>
      <c r="Z72" s="971"/>
      <c r="AA72" s="971">
        <v>5</v>
      </c>
      <c r="AB72" s="971"/>
      <c r="AC72" s="971"/>
      <c r="AD72" s="971"/>
      <c r="AE72" s="971"/>
      <c r="AF72" s="971">
        <v>5</v>
      </c>
      <c r="AG72" s="971"/>
      <c r="AH72" s="971"/>
      <c r="AI72" s="971"/>
      <c r="AJ72" s="971"/>
      <c r="AK72" s="971">
        <v>9</v>
      </c>
      <c r="AL72" s="971"/>
      <c r="AM72" s="971"/>
      <c r="AN72" s="971"/>
      <c r="AO72" s="971"/>
      <c r="AP72" s="971" t="s">
        <v>500</v>
      </c>
      <c r="AQ72" s="971"/>
      <c r="AR72" s="971"/>
      <c r="AS72" s="971"/>
      <c r="AT72" s="971"/>
      <c r="AU72" s="971" t="s">
        <v>500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568</v>
      </c>
      <c r="C73" s="975"/>
      <c r="D73" s="975"/>
      <c r="E73" s="975"/>
      <c r="F73" s="975"/>
      <c r="G73" s="975"/>
      <c r="H73" s="975"/>
      <c r="I73" s="975"/>
      <c r="J73" s="975"/>
      <c r="K73" s="975"/>
      <c r="L73" s="975"/>
      <c r="M73" s="975"/>
      <c r="N73" s="975"/>
      <c r="O73" s="975"/>
      <c r="P73" s="976"/>
      <c r="Q73" s="977">
        <v>465</v>
      </c>
      <c r="R73" s="971"/>
      <c r="S73" s="971"/>
      <c r="T73" s="971"/>
      <c r="U73" s="971"/>
      <c r="V73" s="971">
        <v>431</v>
      </c>
      <c r="W73" s="971"/>
      <c r="X73" s="971"/>
      <c r="Y73" s="971"/>
      <c r="Z73" s="971"/>
      <c r="AA73" s="971">
        <v>34</v>
      </c>
      <c r="AB73" s="971"/>
      <c r="AC73" s="971"/>
      <c r="AD73" s="971"/>
      <c r="AE73" s="971"/>
      <c r="AF73" s="971">
        <v>34</v>
      </c>
      <c r="AG73" s="971"/>
      <c r="AH73" s="971"/>
      <c r="AI73" s="971"/>
      <c r="AJ73" s="971"/>
      <c r="AK73" s="971" t="s">
        <v>500</v>
      </c>
      <c r="AL73" s="971"/>
      <c r="AM73" s="971"/>
      <c r="AN73" s="971"/>
      <c r="AO73" s="971"/>
      <c r="AP73" s="971">
        <v>3111</v>
      </c>
      <c r="AQ73" s="971"/>
      <c r="AR73" s="971"/>
      <c r="AS73" s="971"/>
      <c r="AT73" s="971"/>
      <c r="AU73" s="971">
        <v>179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569</v>
      </c>
      <c r="C74" s="975"/>
      <c r="D74" s="975"/>
      <c r="E74" s="975"/>
      <c r="F74" s="975"/>
      <c r="G74" s="975"/>
      <c r="H74" s="975"/>
      <c r="I74" s="975"/>
      <c r="J74" s="975"/>
      <c r="K74" s="975"/>
      <c r="L74" s="975"/>
      <c r="M74" s="975"/>
      <c r="N74" s="975"/>
      <c r="O74" s="975"/>
      <c r="P74" s="976"/>
      <c r="Q74" s="977">
        <v>7</v>
      </c>
      <c r="R74" s="971"/>
      <c r="S74" s="971"/>
      <c r="T74" s="971"/>
      <c r="U74" s="971"/>
      <c r="V74" s="971">
        <v>5</v>
      </c>
      <c r="W74" s="971"/>
      <c r="X74" s="971"/>
      <c r="Y74" s="971"/>
      <c r="Z74" s="971"/>
      <c r="AA74" s="971">
        <v>2</v>
      </c>
      <c r="AB74" s="971"/>
      <c r="AC74" s="971"/>
      <c r="AD74" s="971"/>
      <c r="AE74" s="971"/>
      <c r="AF74" s="971">
        <v>2</v>
      </c>
      <c r="AG74" s="971"/>
      <c r="AH74" s="971"/>
      <c r="AI74" s="971"/>
      <c r="AJ74" s="971"/>
      <c r="AK74" s="971">
        <v>0</v>
      </c>
      <c r="AL74" s="971"/>
      <c r="AM74" s="971"/>
      <c r="AN74" s="971"/>
      <c r="AO74" s="971"/>
      <c r="AP74" s="971" t="s">
        <v>500</v>
      </c>
      <c r="AQ74" s="971"/>
      <c r="AR74" s="971"/>
      <c r="AS74" s="971"/>
      <c r="AT74" s="971"/>
      <c r="AU74" s="971" t="s">
        <v>500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570</v>
      </c>
      <c r="C75" s="975"/>
      <c r="D75" s="975"/>
      <c r="E75" s="975"/>
      <c r="F75" s="975"/>
      <c r="G75" s="975"/>
      <c r="H75" s="975"/>
      <c r="I75" s="975"/>
      <c r="J75" s="975"/>
      <c r="K75" s="975"/>
      <c r="L75" s="975"/>
      <c r="M75" s="975"/>
      <c r="N75" s="975"/>
      <c r="O75" s="975"/>
      <c r="P75" s="976"/>
      <c r="Q75" s="978">
        <v>52</v>
      </c>
      <c r="R75" s="979"/>
      <c r="S75" s="979"/>
      <c r="T75" s="979"/>
      <c r="U75" s="980"/>
      <c r="V75" s="981">
        <v>51</v>
      </c>
      <c r="W75" s="979"/>
      <c r="X75" s="979"/>
      <c r="Y75" s="979"/>
      <c r="Z75" s="980"/>
      <c r="AA75" s="981">
        <v>1</v>
      </c>
      <c r="AB75" s="979"/>
      <c r="AC75" s="979"/>
      <c r="AD75" s="979"/>
      <c r="AE75" s="980"/>
      <c r="AF75" s="981">
        <v>1</v>
      </c>
      <c r="AG75" s="979"/>
      <c r="AH75" s="979"/>
      <c r="AI75" s="979"/>
      <c r="AJ75" s="980"/>
      <c r="AK75" s="981" t="s">
        <v>500</v>
      </c>
      <c r="AL75" s="979"/>
      <c r="AM75" s="979"/>
      <c r="AN75" s="979"/>
      <c r="AO75" s="980"/>
      <c r="AP75" s="981" t="s">
        <v>500</v>
      </c>
      <c r="AQ75" s="979"/>
      <c r="AR75" s="979"/>
      <c r="AS75" s="979"/>
      <c r="AT75" s="980"/>
      <c r="AU75" s="981" t="s">
        <v>500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571</v>
      </c>
      <c r="C76" s="975"/>
      <c r="D76" s="975"/>
      <c r="E76" s="975"/>
      <c r="F76" s="975"/>
      <c r="G76" s="975"/>
      <c r="H76" s="975"/>
      <c r="I76" s="975"/>
      <c r="J76" s="975"/>
      <c r="K76" s="975"/>
      <c r="L76" s="975"/>
      <c r="M76" s="975"/>
      <c r="N76" s="975"/>
      <c r="O76" s="975"/>
      <c r="P76" s="976"/>
      <c r="Q76" s="978">
        <v>44</v>
      </c>
      <c r="R76" s="979"/>
      <c r="S76" s="979"/>
      <c r="T76" s="979"/>
      <c r="U76" s="980"/>
      <c r="V76" s="981">
        <v>31</v>
      </c>
      <c r="W76" s="979"/>
      <c r="X76" s="979"/>
      <c r="Y76" s="979"/>
      <c r="Z76" s="980"/>
      <c r="AA76" s="981">
        <v>13</v>
      </c>
      <c r="AB76" s="979"/>
      <c r="AC76" s="979"/>
      <c r="AD76" s="979"/>
      <c r="AE76" s="980"/>
      <c r="AF76" s="981">
        <v>13</v>
      </c>
      <c r="AG76" s="979"/>
      <c r="AH76" s="979"/>
      <c r="AI76" s="979"/>
      <c r="AJ76" s="980"/>
      <c r="AK76" s="981" t="s">
        <v>500</v>
      </c>
      <c r="AL76" s="979"/>
      <c r="AM76" s="979"/>
      <c r="AN76" s="979"/>
      <c r="AO76" s="980"/>
      <c r="AP76" s="981" t="s">
        <v>500</v>
      </c>
      <c r="AQ76" s="979"/>
      <c r="AR76" s="979"/>
      <c r="AS76" s="979"/>
      <c r="AT76" s="980"/>
      <c r="AU76" s="981" t="s">
        <v>500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572</v>
      </c>
      <c r="C77" s="975"/>
      <c r="D77" s="975"/>
      <c r="E77" s="975"/>
      <c r="F77" s="975"/>
      <c r="G77" s="975"/>
      <c r="H77" s="975"/>
      <c r="I77" s="975"/>
      <c r="J77" s="975"/>
      <c r="K77" s="975"/>
      <c r="L77" s="975"/>
      <c r="M77" s="975"/>
      <c r="N77" s="975"/>
      <c r="O77" s="975"/>
      <c r="P77" s="976"/>
      <c r="Q77" s="978">
        <v>67</v>
      </c>
      <c r="R77" s="979"/>
      <c r="S77" s="979"/>
      <c r="T77" s="979"/>
      <c r="U77" s="980"/>
      <c r="V77" s="981">
        <v>51</v>
      </c>
      <c r="W77" s="979"/>
      <c r="X77" s="979"/>
      <c r="Y77" s="979"/>
      <c r="Z77" s="980"/>
      <c r="AA77" s="981">
        <v>16</v>
      </c>
      <c r="AB77" s="979"/>
      <c r="AC77" s="979"/>
      <c r="AD77" s="979"/>
      <c r="AE77" s="980"/>
      <c r="AF77" s="981">
        <v>16</v>
      </c>
      <c r="AG77" s="979"/>
      <c r="AH77" s="979"/>
      <c r="AI77" s="979"/>
      <c r="AJ77" s="980"/>
      <c r="AK77" s="981" t="s">
        <v>500</v>
      </c>
      <c r="AL77" s="979"/>
      <c r="AM77" s="979"/>
      <c r="AN77" s="979"/>
      <c r="AO77" s="980"/>
      <c r="AP77" s="981" t="s">
        <v>500</v>
      </c>
      <c r="AQ77" s="979"/>
      <c r="AR77" s="979"/>
      <c r="AS77" s="979"/>
      <c r="AT77" s="980"/>
      <c r="AU77" s="981" t="s">
        <v>500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573</v>
      </c>
      <c r="C78" s="975"/>
      <c r="D78" s="975"/>
      <c r="E78" s="975"/>
      <c r="F78" s="975"/>
      <c r="G78" s="975"/>
      <c r="H78" s="975"/>
      <c r="I78" s="975"/>
      <c r="J78" s="975"/>
      <c r="K78" s="975"/>
      <c r="L78" s="975"/>
      <c r="M78" s="975"/>
      <c r="N78" s="975"/>
      <c r="O78" s="975"/>
      <c r="P78" s="976"/>
      <c r="Q78" s="977">
        <v>609</v>
      </c>
      <c r="R78" s="971"/>
      <c r="S78" s="971"/>
      <c r="T78" s="971"/>
      <c r="U78" s="971"/>
      <c r="V78" s="971">
        <v>544</v>
      </c>
      <c r="W78" s="971"/>
      <c r="X78" s="971"/>
      <c r="Y78" s="971"/>
      <c r="Z78" s="971"/>
      <c r="AA78" s="971">
        <v>65</v>
      </c>
      <c r="AB78" s="971"/>
      <c r="AC78" s="971"/>
      <c r="AD78" s="971"/>
      <c r="AE78" s="971"/>
      <c r="AF78" s="971">
        <v>65</v>
      </c>
      <c r="AG78" s="971"/>
      <c r="AH78" s="971"/>
      <c r="AI78" s="971"/>
      <c r="AJ78" s="971"/>
      <c r="AK78" s="971" t="s">
        <v>500</v>
      </c>
      <c r="AL78" s="971"/>
      <c r="AM78" s="971"/>
      <c r="AN78" s="971"/>
      <c r="AO78" s="971"/>
      <c r="AP78" s="971" t="s">
        <v>500</v>
      </c>
      <c r="AQ78" s="971"/>
      <c r="AR78" s="971"/>
      <c r="AS78" s="971"/>
      <c r="AT78" s="971"/>
      <c r="AU78" s="971" t="s">
        <v>500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574</v>
      </c>
      <c r="C79" s="975"/>
      <c r="D79" s="975"/>
      <c r="E79" s="975"/>
      <c r="F79" s="975"/>
      <c r="G79" s="975"/>
      <c r="H79" s="975"/>
      <c r="I79" s="975"/>
      <c r="J79" s="975"/>
      <c r="K79" s="975"/>
      <c r="L79" s="975"/>
      <c r="M79" s="975"/>
      <c r="N79" s="975"/>
      <c r="O79" s="975"/>
      <c r="P79" s="976"/>
      <c r="Q79" s="977">
        <v>114090</v>
      </c>
      <c r="R79" s="971"/>
      <c r="S79" s="971"/>
      <c r="T79" s="971"/>
      <c r="U79" s="971"/>
      <c r="V79" s="971">
        <v>112795</v>
      </c>
      <c r="W79" s="971"/>
      <c r="X79" s="971"/>
      <c r="Y79" s="971"/>
      <c r="Z79" s="971"/>
      <c r="AA79" s="971">
        <v>1295</v>
      </c>
      <c r="AB79" s="971"/>
      <c r="AC79" s="971"/>
      <c r="AD79" s="971"/>
      <c r="AE79" s="971"/>
      <c r="AF79" s="971">
        <v>1295</v>
      </c>
      <c r="AG79" s="971"/>
      <c r="AH79" s="971"/>
      <c r="AI79" s="971"/>
      <c r="AJ79" s="971"/>
      <c r="AK79" s="971">
        <v>350</v>
      </c>
      <c r="AL79" s="971"/>
      <c r="AM79" s="971"/>
      <c r="AN79" s="971"/>
      <c r="AO79" s="971"/>
      <c r="AP79" s="971" t="s">
        <v>500</v>
      </c>
      <c r="AQ79" s="971"/>
      <c r="AR79" s="971"/>
      <c r="AS79" s="971"/>
      <c r="AT79" s="971"/>
      <c r="AU79" s="971" t="s">
        <v>500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575</v>
      </c>
      <c r="C80" s="975"/>
      <c r="D80" s="975"/>
      <c r="E80" s="975"/>
      <c r="F80" s="975"/>
      <c r="G80" s="975"/>
      <c r="H80" s="975"/>
      <c r="I80" s="975"/>
      <c r="J80" s="975"/>
      <c r="K80" s="975"/>
      <c r="L80" s="975"/>
      <c r="M80" s="975"/>
      <c r="N80" s="975"/>
      <c r="O80" s="975"/>
      <c r="P80" s="976"/>
      <c r="Q80" s="977">
        <v>177</v>
      </c>
      <c r="R80" s="971"/>
      <c r="S80" s="971"/>
      <c r="T80" s="971"/>
      <c r="U80" s="971"/>
      <c r="V80" s="971">
        <v>81</v>
      </c>
      <c r="W80" s="971"/>
      <c r="X80" s="971"/>
      <c r="Y80" s="971"/>
      <c r="Z80" s="971"/>
      <c r="AA80" s="971">
        <v>96</v>
      </c>
      <c r="AB80" s="971"/>
      <c r="AC80" s="971"/>
      <c r="AD80" s="971"/>
      <c r="AE80" s="971"/>
      <c r="AF80" s="971">
        <v>96</v>
      </c>
      <c r="AG80" s="971"/>
      <c r="AH80" s="971"/>
      <c r="AI80" s="971"/>
      <c r="AJ80" s="971"/>
      <c r="AK80" s="971" t="s">
        <v>500</v>
      </c>
      <c r="AL80" s="971"/>
      <c r="AM80" s="971"/>
      <c r="AN80" s="971"/>
      <c r="AO80" s="971"/>
      <c r="AP80" s="971" t="s">
        <v>500</v>
      </c>
      <c r="AQ80" s="971"/>
      <c r="AR80" s="971"/>
      <c r="AS80" s="971"/>
      <c r="AT80" s="971"/>
      <c r="AU80" s="971" t="s">
        <v>500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576</v>
      </c>
      <c r="C81" s="975"/>
      <c r="D81" s="975"/>
      <c r="E81" s="975"/>
      <c r="F81" s="975"/>
      <c r="G81" s="975"/>
      <c r="H81" s="975"/>
      <c r="I81" s="975"/>
      <c r="J81" s="975"/>
      <c r="K81" s="975"/>
      <c r="L81" s="975"/>
      <c r="M81" s="975"/>
      <c r="N81" s="975"/>
      <c r="O81" s="975"/>
      <c r="P81" s="976"/>
      <c r="Q81" s="977">
        <v>351</v>
      </c>
      <c r="R81" s="971"/>
      <c r="S81" s="971"/>
      <c r="T81" s="971"/>
      <c r="U81" s="971"/>
      <c r="V81" s="971">
        <v>286</v>
      </c>
      <c r="W81" s="971"/>
      <c r="X81" s="971"/>
      <c r="Y81" s="971"/>
      <c r="Z81" s="971"/>
      <c r="AA81" s="971">
        <v>65</v>
      </c>
      <c r="AB81" s="971"/>
      <c r="AC81" s="971"/>
      <c r="AD81" s="971"/>
      <c r="AE81" s="971"/>
      <c r="AF81" s="971">
        <v>58</v>
      </c>
      <c r="AG81" s="971"/>
      <c r="AH81" s="971"/>
      <c r="AI81" s="971"/>
      <c r="AJ81" s="971"/>
      <c r="AK81" s="971" t="s">
        <v>500</v>
      </c>
      <c r="AL81" s="971"/>
      <c r="AM81" s="971"/>
      <c r="AN81" s="971"/>
      <c r="AO81" s="971"/>
      <c r="AP81" s="971">
        <v>105</v>
      </c>
      <c r="AQ81" s="971"/>
      <c r="AR81" s="971"/>
      <c r="AS81" s="971"/>
      <c r="AT81" s="971"/>
      <c r="AU81" s="971">
        <v>19</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385</v>
      </c>
      <c r="B88" s="937" t="s">
        <v>414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385</v>
      </c>
      <c r="BR102" s="937" t="s">
        <v>415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423</v>
      </c>
      <c r="AB109" s="896"/>
      <c r="AC109" s="896"/>
      <c r="AD109" s="896"/>
      <c r="AE109" s="897"/>
      <c r="AF109" s="898" t="s">
        <v>424</v>
      </c>
      <c r="AG109" s="896"/>
      <c r="AH109" s="896"/>
      <c r="AI109" s="896"/>
      <c r="AJ109" s="897"/>
      <c r="AK109" s="898" t="s">
        <v>295</v>
      </c>
      <c r="AL109" s="896"/>
      <c r="AM109" s="896"/>
      <c r="AN109" s="896"/>
      <c r="AO109" s="897"/>
      <c r="AP109" s="898" t="s">
        <v>425</v>
      </c>
      <c r="AQ109" s="896"/>
      <c r="AR109" s="896"/>
      <c r="AS109" s="896"/>
      <c r="AT109" s="929"/>
      <c r="AU109" s="895" t="s">
        <v>422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423</v>
      </c>
      <c r="BR109" s="896"/>
      <c r="BS109" s="896"/>
      <c r="BT109" s="896"/>
      <c r="BU109" s="897"/>
      <c r="BV109" s="898" t="s">
        <v>424</v>
      </c>
      <c r="BW109" s="896"/>
      <c r="BX109" s="896"/>
      <c r="BY109" s="896"/>
      <c r="BZ109" s="897"/>
      <c r="CA109" s="898" t="s">
        <v>295</v>
      </c>
      <c r="CB109" s="896"/>
      <c r="CC109" s="896"/>
      <c r="CD109" s="896"/>
      <c r="CE109" s="897"/>
      <c r="CF109" s="936" t="s">
        <v>425</v>
      </c>
      <c r="CG109" s="936"/>
      <c r="CH109" s="936"/>
      <c r="CI109" s="936"/>
      <c r="CJ109" s="936"/>
      <c r="CK109" s="898" t="s">
        <v>426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423</v>
      </c>
      <c r="DH109" s="896"/>
      <c r="DI109" s="896"/>
      <c r="DJ109" s="896"/>
      <c r="DK109" s="897"/>
      <c r="DL109" s="898" t="s">
        <v>424</v>
      </c>
      <c r="DM109" s="896"/>
      <c r="DN109" s="896"/>
      <c r="DO109" s="896"/>
      <c r="DP109" s="897"/>
      <c r="DQ109" s="898" t="s">
        <v>295</v>
      </c>
      <c r="DR109" s="896"/>
      <c r="DS109" s="896"/>
      <c r="DT109" s="896"/>
      <c r="DU109" s="897"/>
      <c r="DV109" s="898" t="s">
        <v>425</v>
      </c>
      <c r="DW109" s="896"/>
      <c r="DX109" s="896"/>
      <c r="DY109" s="896"/>
      <c r="DZ109" s="929"/>
    </row>
    <row r="110" spans="1:131" s="230" customFormat="1" ht="26.25" customHeight="1" x14ac:dyDescent="0.15">
      <c r="A110" s="807" t="s">
        <v>427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1706848</v>
      </c>
      <c r="AB110" s="889"/>
      <c r="AC110" s="889"/>
      <c r="AD110" s="889"/>
      <c r="AE110" s="890"/>
      <c r="AF110" s="891">
        <v>1779109</v>
      </c>
      <c r="AG110" s="889"/>
      <c r="AH110" s="889"/>
      <c r="AI110" s="889"/>
      <c r="AJ110" s="890"/>
      <c r="AK110" s="891">
        <v>1751122</v>
      </c>
      <c r="AL110" s="889"/>
      <c r="AM110" s="889"/>
      <c r="AN110" s="889"/>
      <c r="AO110" s="890"/>
      <c r="AP110" s="892">
        <v>24.7</v>
      </c>
      <c r="AQ110" s="893"/>
      <c r="AR110" s="893"/>
      <c r="AS110" s="893"/>
      <c r="AT110" s="894"/>
      <c r="AU110" s="930" t="s">
        <v>69</v>
      </c>
      <c r="AV110" s="931"/>
      <c r="AW110" s="931"/>
      <c r="AX110" s="931"/>
      <c r="AY110" s="931"/>
      <c r="AZ110" s="860" t="s">
        <v>428</v>
      </c>
      <c r="BA110" s="808"/>
      <c r="BB110" s="808"/>
      <c r="BC110" s="808"/>
      <c r="BD110" s="808"/>
      <c r="BE110" s="808"/>
      <c r="BF110" s="808"/>
      <c r="BG110" s="808"/>
      <c r="BH110" s="808"/>
      <c r="BI110" s="808"/>
      <c r="BJ110" s="808"/>
      <c r="BK110" s="808"/>
      <c r="BL110" s="808"/>
      <c r="BM110" s="808"/>
      <c r="BN110" s="808"/>
      <c r="BO110" s="808"/>
      <c r="BP110" s="809"/>
      <c r="BQ110" s="861">
        <v>18865980</v>
      </c>
      <c r="BR110" s="842"/>
      <c r="BS110" s="842"/>
      <c r="BT110" s="842"/>
      <c r="BU110" s="842"/>
      <c r="BV110" s="842">
        <v>17508319</v>
      </c>
      <c r="BW110" s="842"/>
      <c r="BX110" s="842"/>
      <c r="BY110" s="842"/>
      <c r="BZ110" s="842"/>
      <c r="CA110" s="842">
        <v>16417078</v>
      </c>
      <c r="CB110" s="842"/>
      <c r="CC110" s="842"/>
      <c r="CD110" s="842"/>
      <c r="CE110" s="842"/>
      <c r="CF110" s="866">
        <v>231.2</v>
      </c>
      <c r="CG110" s="867"/>
      <c r="CH110" s="867"/>
      <c r="CI110" s="867"/>
      <c r="CJ110" s="867"/>
      <c r="CK110" s="926" t="s">
        <v>429</v>
      </c>
      <c r="CL110" s="819"/>
      <c r="CM110" s="860" t="s">
        <v>430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431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432</v>
      </c>
      <c r="BA111" s="752"/>
      <c r="BB111" s="752"/>
      <c r="BC111" s="752"/>
      <c r="BD111" s="752"/>
      <c r="BE111" s="752"/>
      <c r="BF111" s="752"/>
      <c r="BG111" s="752"/>
      <c r="BH111" s="752"/>
      <c r="BI111" s="752"/>
      <c r="BJ111" s="752"/>
      <c r="BK111" s="752"/>
      <c r="BL111" s="752"/>
      <c r="BM111" s="752"/>
      <c r="BN111" s="752"/>
      <c r="BO111" s="752"/>
      <c r="BP111" s="753"/>
      <c r="BQ111" s="816">
        <v>184764</v>
      </c>
      <c r="BR111" s="817"/>
      <c r="BS111" s="817"/>
      <c r="BT111" s="817"/>
      <c r="BU111" s="817"/>
      <c r="BV111" s="817">
        <v>134765</v>
      </c>
      <c r="BW111" s="817"/>
      <c r="BX111" s="817"/>
      <c r="BY111" s="817"/>
      <c r="BZ111" s="817"/>
      <c r="CA111" s="817">
        <v>84957</v>
      </c>
      <c r="CB111" s="817"/>
      <c r="CC111" s="817"/>
      <c r="CD111" s="817"/>
      <c r="CE111" s="817"/>
      <c r="CF111" s="875">
        <v>1.2</v>
      </c>
      <c r="CG111" s="876"/>
      <c r="CH111" s="876"/>
      <c r="CI111" s="876"/>
      <c r="CJ111" s="876"/>
      <c r="CK111" s="927"/>
      <c r="CL111" s="821"/>
      <c r="CM111" s="815" t="s">
        <v>433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434</v>
      </c>
      <c r="B112" s="913"/>
      <c r="C112" s="752" t="s">
        <v>435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436</v>
      </c>
      <c r="BA112" s="752"/>
      <c r="BB112" s="752"/>
      <c r="BC112" s="752"/>
      <c r="BD112" s="752"/>
      <c r="BE112" s="752"/>
      <c r="BF112" s="752"/>
      <c r="BG112" s="752"/>
      <c r="BH112" s="752"/>
      <c r="BI112" s="752"/>
      <c r="BJ112" s="752"/>
      <c r="BK112" s="752"/>
      <c r="BL112" s="752"/>
      <c r="BM112" s="752"/>
      <c r="BN112" s="752"/>
      <c r="BO112" s="752"/>
      <c r="BP112" s="753"/>
      <c r="BQ112" s="816">
        <v>4634481</v>
      </c>
      <c r="BR112" s="817"/>
      <c r="BS112" s="817"/>
      <c r="BT112" s="817"/>
      <c r="BU112" s="817"/>
      <c r="BV112" s="817">
        <v>4707145</v>
      </c>
      <c r="BW112" s="817"/>
      <c r="BX112" s="817"/>
      <c r="BY112" s="817"/>
      <c r="BZ112" s="817"/>
      <c r="CA112" s="817">
        <v>4526987</v>
      </c>
      <c r="CB112" s="817"/>
      <c r="CC112" s="817"/>
      <c r="CD112" s="817"/>
      <c r="CE112" s="817"/>
      <c r="CF112" s="875">
        <v>63.8</v>
      </c>
      <c r="CG112" s="876"/>
      <c r="CH112" s="876"/>
      <c r="CI112" s="876"/>
      <c r="CJ112" s="876"/>
      <c r="CK112" s="927"/>
      <c r="CL112" s="821"/>
      <c r="CM112" s="815" t="s">
        <v>437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351910</v>
      </c>
      <c r="AB113" s="919"/>
      <c r="AC113" s="919"/>
      <c r="AD113" s="919"/>
      <c r="AE113" s="920"/>
      <c r="AF113" s="921">
        <v>423738</v>
      </c>
      <c r="AG113" s="919"/>
      <c r="AH113" s="919"/>
      <c r="AI113" s="919"/>
      <c r="AJ113" s="920"/>
      <c r="AK113" s="921">
        <v>396274</v>
      </c>
      <c r="AL113" s="919"/>
      <c r="AM113" s="919"/>
      <c r="AN113" s="919"/>
      <c r="AO113" s="920"/>
      <c r="AP113" s="922">
        <v>5.6</v>
      </c>
      <c r="AQ113" s="923"/>
      <c r="AR113" s="923"/>
      <c r="AS113" s="923"/>
      <c r="AT113" s="924"/>
      <c r="AU113" s="932"/>
      <c r="AV113" s="933"/>
      <c r="AW113" s="933"/>
      <c r="AX113" s="933"/>
      <c r="AY113" s="933"/>
      <c r="AZ113" s="815" t="s">
        <v>439</v>
      </c>
      <c r="BA113" s="752"/>
      <c r="BB113" s="752"/>
      <c r="BC113" s="752"/>
      <c r="BD113" s="752"/>
      <c r="BE113" s="752"/>
      <c r="BF113" s="752"/>
      <c r="BG113" s="752"/>
      <c r="BH113" s="752"/>
      <c r="BI113" s="752"/>
      <c r="BJ113" s="752"/>
      <c r="BK113" s="752"/>
      <c r="BL113" s="752"/>
      <c r="BM113" s="752"/>
      <c r="BN113" s="752"/>
      <c r="BO113" s="752"/>
      <c r="BP113" s="753"/>
      <c r="BQ113" s="816">
        <v>833114</v>
      </c>
      <c r="BR113" s="817"/>
      <c r="BS113" s="817"/>
      <c r="BT113" s="817"/>
      <c r="BU113" s="817"/>
      <c r="BV113" s="817">
        <v>958497</v>
      </c>
      <c r="BW113" s="817"/>
      <c r="BX113" s="817"/>
      <c r="BY113" s="817"/>
      <c r="BZ113" s="817"/>
      <c r="CA113" s="817">
        <v>935938</v>
      </c>
      <c r="CB113" s="817"/>
      <c r="CC113" s="817"/>
      <c r="CD113" s="817"/>
      <c r="CE113" s="817"/>
      <c r="CF113" s="875">
        <v>13.2</v>
      </c>
      <c r="CG113" s="876"/>
      <c r="CH113" s="876"/>
      <c r="CI113" s="876"/>
      <c r="CJ113" s="876"/>
      <c r="CK113" s="927"/>
      <c r="CL113" s="821"/>
      <c r="CM113" s="815" t="s">
        <v>440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441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95105</v>
      </c>
      <c r="AB114" s="780"/>
      <c r="AC114" s="780"/>
      <c r="AD114" s="780"/>
      <c r="AE114" s="781"/>
      <c r="AF114" s="782">
        <v>95017</v>
      </c>
      <c r="AG114" s="780"/>
      <c r="AH114" s="780"/>
      <c r="AI114" s="780"/>
      <c r="AJ114" s="781"/>
      <c r="AK114" s="782">
        <v>79446</v>
      </c>
      <c r="AL114" s="780"/>
      <c r="AM114" s="780"/>
      <c r="AN114" s="780"/>
      <c r="AO114" s="781"/>
      <c r="AP114" s="824">
        <v>1.1000000000000001</v>
      </c>
      <c r="AQ114" s="825"/>
      <c r="AR114" s="825"/>
      <c r="AS114" s="825"/>
      <c r="AT114" s="826"/>
      <c r="AU114" s="932"/>
      <c r="AV114" s="933"/>
      <c r="AW114" s="933"/>
      <c r="AX114" s="933"/>
      <c r="AY114" s="933"/>
      <c r="AZ114" s="815" t="s">
        <v>442</v>
      </c>
      <c r="BA114" s="752"/>
      <c r="BB114" s="752"/>
      <c r="BC114" s="752"/>
      <c r="BD114" s="752"/>
      <c r="BE114" s="752"/>
      <c r="BF114" s="752"/>
      <c r="BG114" s="752"/>
      <c r="BH114" s="752"/>
      <c r="BI114" s="752"/>
      <c r="BJ114" s="752"/>
      <c r="BK114" s="752"/>
      <c r="BL114" s="752"/>
      <c r="BM114" s="752"/>
      <c r="BN114" s="752"/>
      <c r="BO114" s="752"/>
      <c r="BP114" s="753"/>
      <c r="BQ114" s="816">
        <v>1435609</v>
      </c>
      <c r="BR114" s="817"/>
      <c r="BS114" s="817"/>
      <c r="BT114" s="817"/>
      <c r="BU114" s="817"/>
      <c r="BV114" s="817">
        <v>1422546</v>
      </c>
      <c r="BW114" s="817"/>
      <c r="BX114" s="817"/>
      <c r="BY114" s="817"/>
      <c r="BZ114" s="817"/>
      <c r="CA114" s="817">
        <v>1407870</v>
      </c>
      <c r="CB114" s="817"/>
      <c r="CC114" s="817"/>
      <c r="CD114" s="817"/>
      <c r="CE114" s="817"/>
      <c r="CF114" s="875">
        <v>19.8</v>
      </c>
      <c r="CG114" s="876"/>
      <c r="CH114" s="876"/>
      <c r="CI114" s="876"/>
      <c r="CJ114" s="876"/>
      <c r="CK114" s="927"/>
      <c r="CL114" s="821"/>
      <c r="CM114" s="815" t="s">
        <v>443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444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50191</v>
      </c>
      <c r="AB115" s="919"/>
      <c r="AC115" s="919"/>
      <c r="AD115" s="919"/>
      <c r="AE115" s="920"/>
      <c r="AF115" s="921">
        <v>49999</v>
      </c>
      <c r="AG115" s="919"/>
      <c r="AH115" s="919"/>
      <c r="AI115" s="919"/>
      <c r="AJ115" s="920"/>
      <c r="AK115" s="921">
        <v>49808</v>
      </c>
      <c r="AL115" s="919"/>
      <c r="AM115" s="919"/>
      <c r="AN115" s="919"/>
      <c r="AO115" s="920"/>
      <c r="AP115" s="922">
        <v>0.7</v>
      </c>
      <c r="AQ115" s="923"/>
      <c r="AR115" s="923"/>
      <c r="AS115" s="923"/>
      <c r="AT115" s="924"/>
      <c r="AU115" s="932"/>
      <c r="AV115" s="933"/>
      <c r="AW115" s="933"/>
      <c r="AX115" s="933"/>
      <c r="AY115" s="933"/>
      <c r="AZ115" s="815" t="s">
        <v>445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450</v>
      </c>
      <c r="Z117" s="897"/>
      <c r="AA117" s="902">
        <v>2204054</v>
      </c>
      <c r="AB117" s="903"/>
      <c r="AC117" s="903"/>
      <c r="AD117" s="903"/>
      <c r="AE117" s="904"/>
      <c r="AF117" s="905">
        <v>2347863</v>
      </c>
      <c r="AG117" s="903"/>
      <c r="AH117" s="903"/>
      <c r="AI117" s="903"/>
      <c r="AJ117" s="904"/>
      <c r="AK117" s="905">
        <v>2276650</v>
      </c>
      <c r="AL117" s="903"/>
      <c r="AM117" s="903"/>
      <c r="AN117" s="903"/>
      <c r="AO117" s="904"/>
      <c r="AP117" s="906"/>
      <c r="AQ117" s="907"/>
      <c r="AR117" s="907"/>
      <c r="AS117" s="907"/>
      <c r="AT117" s="908"/>
      <c r="AU117" s="932"/>
      <c r="AV117" s="933"/>
      <c r="AW117" s="933"/>
      <c r="AX117" s="933"/>
      <c r="AY117" s="933"/>
      <c r="AZ117" s="863" t="s">
        <v>451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452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423</v>
      </c>
      <c r="AB118" s="896"/>
      <c r="AC118" s="896"/>
      <c r="AD118" s="896"/>
      <c r="AE118" s="897"/>
      <c r="AF118" s="898" t="s">
        <v>424</v>
      </c>
      <c r="AG118" s="896"/>
      <c r="AH118" s="896"/>
      <c r="AI118" s="896"/>
      <c r="AJ118" s="897"/>
      <c r="AK118" s="898" t="s">
        <v>295</v>
      </c>
      <c r="AL118" s="896"/>
      <c r="AM118" s="896"/>
      <c r="AN118" s="896"/>
      <c r="AO118" s="897"/>
      <c r="AP118" s="899" t="s">
        <v>425</v>
      </c>
      <c r="AQ118" s="900"/>
      <c r="AR118" s="900"/>
      <c r="AS118" s="900"/>
      <c r="AT118" s="901"/>
      <c r="AU118" s="932"/>
      <c r="AV118" s="933"/>
      <c r="AW118" s="933"/>
      <c r="AX118" s="933"/>
      <c r="AY118" s="933"/>
      <c r="AZ118" s="838" t="s">
        <v>453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429</v>
      </c>
      <c r="B119" s="819"/>
      <c r="C119" s="860" t="s">
        <v>430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455</v>
      </c>
      <c r="BP119" s="878"/>
      <c r="BQ119" s="879">
        <v>25953948</v>
      </c>
      <c r="BR119" s="845"/>
      <c r="BS119" s="845"/>
      <c r="BT119" s="845"/>
      <c r="BU119" s="845"/>
      <c r="BV119" s="845">
        <v>24731272</v>
      </c>
      <c r="BW119" s="845"/>
      <c r="BX119" s="845"/>
      <c r="BY119" s="845"/>
      <c r="BZ119" s="845"/>
      <c r="CA119" s="845">
        <v>23372830</v>
      </c>
      <c r="CB119" s="845"/>
      <c r="CC119" s="845"/>
      <c r="CD119" s="845"/>
      <c r="CE119" s="845"/>
      <c r="CF119" s="748"/>
      <c r="CG119" s="749"/>
      <c r="CH119" s="749"/>
      <c r="CI119" s="749"/>
      <c r="CJ119" s="834"/>
      <c r="CK119" s="928"/>
      <c r="CL119" s="823"/>
      <c r="CM119" s="838" t="s">
        <v>456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184764</v>
      </c>
      <c r="DH119" s="764"/>
      <c r="DI119" s="764"/>
      <c r="DJ119" s="764"/>
      <c r="DK119" s="765"/>
      <c r="DL119" s="766">
        <v>134765</v>
      </c>
      <c r="DM119" s="764"/>
      <c r="DN119" s="764"/>
      <c r="DO119" s="764"/>
      <c r="DP119" s="765"/>
      <c r="DQ119" s="766">
        <v>84957</v>
      </c>
      <c r="DR119" s="764"/>
      <c r="DS119" s="764"/>
      <c r="DT119" s="764"/>
      <c r="DU119" s="765"/>
      <c r="DV119" s="848">
        <v>1.2</v>
      </c>
      <c r="DW119" s="849"/>
      <c r="DX119" s="849"/>
      <c r="DY119" s="849"/>
      <c r="DZ119" s="850"/>
    </row>
    <row r="120" spans="1:130" s="230" customFormat="1" ht="26.25" customHeight="1" x14ac:dyDescent="0.15">
      <c r="A120" s="820"/>
      <c r="B120" s="821"/>
      <c r="C120" s="815" t="s">
        <v>433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457</v>
      </c>
      <c r="AV120" s="881"/>
      <c r="AW120" s="881"/>
      <c r="AX120" s="881"/>
      <c r="AY120" s="882"/>
      <c r="AZ120" s="860" t="s">
        <v>458</v>
      </c>
      <c r="BA120" s="808"/>
      <c r="BB120" s="808"/>
      <c r="BC120" s="808"/>
      <c r="BD120" s="808"/>
      <c r="BE120" s="808"/>
      <c r="BF120" s="808"/>
      <c r="BG120" s="808"/>
      <c r="BH120" s="808"/>
      <c r="BI120" s="808"/>
      <c r="BJ120" s="808"/>
      <c r="BK120" s="808"/>
      <c r="BL120" s="808"/>
      <c r="BM120" s="808"/>
      <c r="BN120" s="808"/>
      <c r="BO120" s="808"/>
      <c r="BP120" s="809"/>
      <c r="BQ120" s="861">
        <v>5673151</v>
      </c>
      <c r="BR120" s="842"/>
      <c r="BS120" s="842"/>
      <c r="BT120" s="842"/>
      <c r="BU120" s="842"/>
      <c r="BV120" s="842">
        <v>6042186</v>
      </c>
      <c r="BW120" s="842"/>
      <c r="BX120" s="842"/>
      <c r="BY120" s="842"/>
      <c r="BZ120" s="842"/>
      <c r="CA120" s="842">
        <v>6122247</v>
      </c>
      <c r="CB120" s="842"/>
      <c r="CC120" s="842"/>
      <c r="CD120" s="842"/>
      <c r="CE120" s="842"/>
      <c r="CF120" s="866">
        <v>86.2</v>
      </c>
      <c r="CG120" s="867"/>
      <c r="CH120" s="867"/>
      <c r="CI120" s="867"/>
      <c r="CJ120" s="867"/>
      <c r="CK120" s="868" t="s">
        <v>459</v>
      </c>
      <c r="CL120" s="852"/>
      <c r="CM120" s="852"/>
      <c r="CN120" s="852"/>
      <c r="CO120" s="853"/>
      <c r="CP120" s="872" t="s">
        <v>407</v>
      </c>
      <c r="CQ120" s="873"/>
      <c r="CR120" s="873"/>
      <c r="CS120" s="873"/>
      <c r="CT120" s="873"/>
      <c r="CU120" s="873"/>
      <c r="CV120" s="873"/>
      <c r="CW120" s="873"/>
      <c r="CX120" s="873"/>
      <c r="CY120" s="873"/>
      <c r="CZ120" s="873"/>
      <c r="DA120" s="873"/>
      <c r="DB120" s="873"/>
      <c r="DC120" s="873"/>
      <c r="DD120" s="873"/>
      <c r="DE120" s="873"/>
      <c r="DF120" s="874"/>
      <c r="DG120" s="861">
        <v>3721745</v>
      </c>
      <c r="DH120" s="842"/>
      <c r="DI120" s="842"/>
      <c r="DJ120" s="842"/>
      <c r="DK120" s="842"/>
      <c r="DL120" s="842">
        <v>3745754</v>
      </c>
      <c r="DM120" s="842"/>
      <c r="DN120" s="842"/>
      <c r="DO120" s="842"/>
      <c r="DP120" s="842"/>
      <c r="DQ120" s="842">
        <v>3527079</v>
      </c>
      <c r="DR120" s="842"/>
      <c r="DS120" s="842"/>
      <c r="DT120" s="842"/>
      <c r="DU120" s="842"/>
      <c r="DV120" s="843">
        <v>49.7</v>
      </c>
      <c r="DW120" s="843"/>
      <c r="DX120" s="843"/>
      <c r="DY120" s="843"/>
      <c r="DZ120" s="844"/>
    </row>
    <row r="121" spans="1:130" s="230" customFormat="1" ht="26.25" customHeight="1" x14ac:dyDescent="0.15">
      <c r="A121" s="820"/>
      <c r="B121" s="821"/>
      <c r="C121" s="863" t="s">
        <v>460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461</v>
      </c>
      <c r="BA121" s="752"/>
      <c r="BB121" s="752"/>
      <c r="BC121" s="752"/>
      <c r="BD121" s="752"/>
      <c r="BE121" s="752"/>
      <c r="BF121" s="752"/>
      <c r="BG121" s="752"/>
      <c r="BH121" s="752"/>
      <c r="BI121" s="752"/>
      <c r="BJ121" s="752"/>
      <c r="BK121" s="752"/>
      <c r="BL121" s="752"/>
      <c r="BM121" s="752"/>
      <c r="BN121" s="752"/>
      <c r="BO121" s="752"/>
      <c r="BP121" s="753"/>
      <c r="BQ121" s="816">
        <v>142506</v>
      </c>
      <c r="BR121" s="817"/>
      <c r="BS121" s="817"/>
      <c r="BT121" s="817"/>
      <c r="BU121" s="817"/>
      <c r="BV121" s="817">
        <v>114912</v>
      </c>
      <c r="BW121" s="817"/>
      <c r="BX121" s="817"/>
      <c r="BY121" s="817"/>
      <c r="BZ121" s="817"/>
      <c r="CA121" s="817">
        <v>90161</v>
      </c>
      <c r="CB121" s="817"/>
      <c r="CC121" s="817"/>
      <c r="CD121" s="817"/>
      <c r="CE121" s="817"/>
      <c r="CF121" s="875">
        <v>1.3</v>
      </c>
      <c r="CG121" s="876"/>
      <c r="CH121" s="876"/>
      <c r="CI121" s="876"/>
      <c r="CJ121" s="876"/>
      <c r="CK121" s="869"/>
      <c r="CL121" s="855"/>
      <c r="CM121" s="855"/>
      <c r="CN121" s="855"/>
      <c r="CO121" s="856"/>
      <c r="CP121" s="835" t="s">
        <v>403</v>
      </c>
      <c r="CQ121" s="836"/>
      <c r="CR121" s="836"/>
      <c r="CS121" s="836"/>
      <c r="CT121" s="836"/>
      <c r="CU121" s="836"/>
      <c r="CV121" s="836"/>
      <c r="CW121" s="836"/>
      <c r="CX121" s="836"/>
      <c r="CY121" s="836"/>
      <c r="CZ121" s="836"/>
      <c r="DA121" s="836"/>
      <c r="DB121" s="836"/>
      <c r="DC121" s="836"/>
      <c r="DD121" s="836"/>
      <c r="DE121" s="836"/>
      <c r="DF121" s="837"/>
      <c r="DG121" s="816">
        <v>454151</v>
      </c>
      <c r="DH121" s="817"/>
      <c r="DI121" s="817"/>
      <c r="DJ121" s="817"/>
      <c r="DK121" s="817"/>
      <c r="DL121" s="817">
        <v>488824</v>
      </c>
      <c r="DM121" s="817"/>
      <c r="DN121" s="817"/>
      <c r="DO121" s="817"/>
      <c r="DP121" s="817"/>
      <c r="DQ121" s="817">
        <v>502657</v>
      </c>
      <c r="DR121" s="817"/>
      <c r="DS121" s="817"/>
      <c r="DT121" s="817"/>
      <c r="DU121" s="817"/>
      <c r="DV121" s="794">
        <v>7.1</v>
      </c>
      <c r="DW121" s="794"/>
      <c r="DX121" s="794"/>
      <c r="DY121" s="794"/>
      <c r="DZ121" s="795"/>
    </row>
    <row r="122" spans="1:130" s="230" customFormat="1" ht="26.25" customHeight="1" x14ac:dyDescent="0.15">
      <c r="A122" s="820"/>
      <c r="B122" s="821"/>
      <c r="C122" s="815" t="s">
        <v>443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462</v>
      </c>
      <c r="BA122" s="839"/>
      <c r="BB122" s="839"/>
      <c r="BC122" s="839"/>
      <c r="BD122" s="839"/>
      <c r="BE122" s="839"/>
      <c r="BF122" s="839"/>
      <c r="BG122" s="839"/>
      <c r="BH122" s="839"/>
      <c r="BI122" s="839"/>
      <c r="BJ122" s="839"/>
      <c r="BK122" s="839"/>
      <c r="BL122" s="839"/>
      <c r="BM122" s="839"/>
      <c r="BN122" s="839"/>
      <c r="BO122" s="839"/>
      <c r="BP122" s="840"/>
      <c r="BQ122" s="879">
        <v>16978524</v>
      </c>
      <c r="BR122" s="845"/>
      <c r="BS122" s="845"/>
      <c r="BT122" s="845"/>
      <c r="BU122" s="845"/>
      <c r="BV122" s="845">
        <v>15943910</v>
      </c>
      <c r="BW122" s="845"/>
      <c r="BX122" s="845"/>
      <c r="BY122" s="845"/>
      <c r="BZ122" s="845"/>
      <c r="CA122" s="845">
        <v>14883031</v>
      </c>
      <c r="CB122" s="845"/>
      <c r="CC122" s="845"/>
      <c r="CD122" s="845"/>
      <c r="CE122" s="845"/>
      <c r="CF122" s="846">
        <v>209.6</v>
      </c>
      <c r="CG122" s="847"/>
      <c r="CH122" s="847"/>
      <c r="CI122" s="847"/>
      <c r="CJ122" s="847"/>
      <c r="CK122" s="869"/>
      <c r="CL122" s="855"/>
      <c r="CM122" s="855"/>
      <c r="CN122" s="855"/>
      <c r="CO122" s="856"/>
      <c r="CP122" s="835" t="s">
        <v>406</v>
      </c>
      <c r="CQ122" s="836"/>
      <c r="CR122" s="836"/>
      <c r="CS122" s="836"/>
      <c r="CT122" s="836"/>
      <c r="CU122" s="836"/>
      <c r="CV122" s="836"/>
      <c r="CW122" s="836"/>
      <c r="CX122" s="836"/>
      <c r="CY122" s="836"/>
      <c r="CZ122" s="836"/>
      <c r="DA122" s="836"/>
      <c r="DB122" s="836"/>
      <c r="DC122" s="836"/>
      <c r="DD122" s="836"/>
      <c r="DE122" s="836"/>
      <c r="DF122" s="837"/>
      <c r="DG122" s="816">
        <v>188253</v>
      </c>
      <c r="DH122" s="817"/>
      <c r="DI122" s="817"/>
      <c r="DJ122" s="817"/>
      <c r="DK122" s="817"/>
      <c r="DL122" s="817">
        <v>219335</v>
      </c>
      <c r="DM122" s="817"/>
      <c r="DN122" s="817"/>
      <c r="DO122" s="817"/>
      <c r="DP122" s="817"/>
      <c r="DQ122" s="817">
        <v>246445</v>
      </c>
      <c r="DR122" s="817"/>
      <c r="DS122" s="817"/>
      <c r="DT122" s="817"/>
      <c r="DU122" s="817"/>
      <c r="DV122" s="794">
        <v>3.5</v>
      </c>
      <c r="DW122" s="794"/>
      <c r="DX122" s="794"/>
      <c r="DY122" s="794"/>
      <c r="DZ122" s="795"/>
    </row>
    <row r="123" spans="1:130" s="230" customFormat="1" ht="26.25" customHeight="1" x14ac:dyDescent="0.15">
      <c r="A123" s="820"/>
      <c r="B123" s="821"/>
      <c r="C123" s="815" t="s">
        <v>449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463</v>
      </c>
      <c r="BP123" s="878"/>
      <c r="BQ123" s="832">
        <v>22794181</v>
      </c>
      <c r="BR123" s="833"/>
      <c r="BS123" s="833"/>
      <c r="BT123" s="833"/>
      <c r="BU123" s="833"/>
      <c r="BV123" s="833">
        <v>22101008</v>
      </c>
      <c r="BW123" s="833"/>
      <c r="BX123" s="833"/>
      <c r="BY123" s="833"/>
      <c r="BZ123" s="833"/>
      <c r="CA123" s="833">
        <v>21095439</v>
      </c>
      <c r="CB123" s="833"/>
      <c r="CC123" s="833"/>
      <c r="CD123" s="833"/>
      <c r="CE123" s="833"/>
      <c r="CF123" s="748"/>
      <c r="CG123" s="749"/>
      <c r="CH123" s="749"/>
      <c r="CI123" s="749"/>
      <c r="CJ123" s="834"/>
      <c r="CK123" s="869"/>
      <c r="CL123" s="855"/>
      <c r="CM123" s="855"/>
      <c r="CN123" s="855"/>
      <c r="CO123" s="856"/>
      <c r="CP123" s="835" t="s">
        <v>405</v>
      </c>
      <c r="CQ123" s="836"/>
      <c r="CR123" s="836"/>
      <c r="CS123" s="836"/>
      <c r="CT123" s="836"/>
      <c r="CU123" s="836"/>
      <c r="CV123" s="836"/>
      <c r="CW123" s="836"/>
      <c r="CX123" s="836"/>
      <c r="CY123" s="836"/>
      <c r="CZ123" s="836"/>
      <c r="DA123" s="836"/>
      <c r="DB123" s="836"/>
      <c r="DC123" s="836"/>
      <c r="DD123" s="836"/>
      <c r="DE123" s="836"/>
      <c r="DF123" s="837"/>
      <c r="DG123" s="779">
        <v>140686</v>
      </c>
      <c r="DH123" s="780"/>
      <c r="DI123" s="780"/>
      <c r="DJ123" s="780"/>
      <c r="DK123" s="781"/>
      <c r="DL123" s="782">
        <v>127781</v>
      </c>
      <c r="DM123" s="780"/>
      <c r="DN123" s="780"/>
      <c r="DO123" s="780"/>
      <c r="DP123" s="781"/>
      <c r="DQ123" s="782">
        <v>122527</v>
      </c>
      <c r="DR123" s="780"/>
      <c r="DS123" s="780"/>
      <c r="DT123" s="780"/>
      <c r="DU123" s="781"/>
      <c r="DV123" s="824">
        <v>1.7</v>
      </c>
      <c r="DW123" s="825"/>
      <c r="DX123" s="825"/>
      <c r="DY123" s="825"/>
      <c r="DZ123" s="826"/>
    </row>
    <row r="124" spans="1:130" s="230" customFormat="1" ht="26.25" customHeight="1" thickBot="1" x14ac:dyDescent="0.2">
      <c r="A124" s="820"/>
      <c r="B124" s="821"/>
      <c r="C124" s="815" t="s">
        <v>452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44.4</v>
      </c>
      <c r="BR124" s="831"/>
      <c r="BS124" s="831"/>
      <c r="BT124" s="831"/>
      <c r="BU124" s="831"/>
      <c r="BV124" s="831">
        <v>38</v>
      </c>
      <c r="BW124" s="831"/>
      <c r="BX124" s="831"/>
      <c r="BY124" s="831"/>
      <c r="BZ124" s="831"/>
      <c r="CA124" s="831">
        <v>32</v>
      </c>
      <c r="CB124" s="831"/>
      <c r="CC124" s="831"/>
      <c r="CD124" s="831"/>
      <c r="CE124" s="831"/>
      <c r="CF124" s="726"/>
      <c r="CG124" s="727"/>
      <c r="CH124" s="727"/>
      <c r="CI124" s="727"/>
      <c r="CJ124" s="862"/>
      <c r="CK124" s="870"/>
      <c r="CL124" s="870"/>
      <c r="CM124" s="870"/>
      <c r="CN124" s="870"/>
      <c r="CO124" s="871"/>
      <c r="CP124" s="835" t="s">
        <v>465</v>
      </c>
      <c r="CQ124" s="836"/>
      <c r="CR124" s="836"/>
      <c r="CS124" s="836"/>
      <c r="CT124" s="836"/>
      <c r="CU124" s="836"/>
      <c r="CV124" s="836"/>
      <c r="CW124" s="836"/>
      <c r="CX124" s="836"/>
      <c r="CY124" s="836"/>
      <c r="CZ124" s="836"/>
      <c r="DA124" s="836"/>
      <c r="DB124" s="836"/>
      <c r="DC124" s="836"/>
      <c r="DD124" s="836"/>
      <c r="DE124" s="836"/>
      <c r="DF124" s="837"/>
      <c r="DG124" s="763">
        <v>129646</v>
      </c>
      <c r="DH124" s="764"/>
      <c r="DI124" s="764"/>
      <c r="DJ124" s="764"/>
      <c r="DK124" s="765"/>
      <c r="DL124" s="766">
        <v>125451</v>
      </c>
      <c r="DM124" s="764"/>
      <c r="DN124" s="764"/>
      <c r="DO124" s="764"/>
      <c r="DP124" s="765"/>
      <c r="DQ124" s="766">
        <v>128279</v>
      </c>
      <c r="DR124" s="764"/>
      <c r="DS124" s="764"/>
      <c r="DT124" s="764"/>
      <c r="DU124" s="765"/>
      <c r="DV124" s="848">
        <v>1.8</v>
      </c>
      <c r="DW124" s="849"/>
      <c r="DX124" s="849"/>
      <c r="DY124" s="849"/>
      <c r="DZ124" s="850"/>
    </row>
    <row r="125" spans="1:130" s="230" customFormat="1" ht="26.25" customHeight="1" x14ac:dyDescent="0.15">
      <c r="A125" s="820"/>
      <c r="B125" s="821"/>
      <c r="C125" s="815" t="s">
        <v>454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466</v>
      </c>
      <c r="CL125" s="852"/>
      <c r="CM125" s="852"/>
      <c r="CN125" s="852"/>
      <c r="CO125" s="853"/>
      <c r="CP125" s="860" t="s">
        <v>467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49496</v>
      </c>
      <c r="AB126" s="780"/>
      <c r="AC126" s="780"/>
      <c r="AD126" s="780"/>
      <c r="AE126" s="781"/>
      <c r="AF126" s="782">
        <v>49496</v>
      </c>
      <c r="AG126" s="780"/>
      <c r="AH126" s="780"/>
      <c r="AI126" s="780"/>
      <c r="AJ126" s="781"/>
      <c r="AK126" s="782">
        <v>49496</v>
      </c>
      <c r="AL126" s="780"/>
      <c r="AM126" s="780"/>
      <c r="AN126" s="780"/>
      <c r="AO126" s="781"/>
      <c r="AP126" s="824">
        <v>0.7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695</v>
      </c>
      <c r="AB127" s="780"/>
      <c r="AC127" s="780"/>
      <c r="AD127" s="780"/>
      <c r="AE127" s="781"/>
      <c r="AF127" s="782">
        <v>503</v>
      </c>
      <c r="AG127" s="780"/>
      <c r="AH127" s="780"/>
      <c r="AI127" s="780"/>
      <c r="AJ127" s="781"/>
      <c r="AK127" s="782">
        <v>312</v>
      </c>
      <c r="AL127" s="780"/>
      <c r="AM127" s="780"/>
      <c r="AN127" s="780"/>
      <c r="AO127" s="781"/>
      <c r="AP127" s="824">
        <v>0</v>
      </c>
      <c r="AQ127" s="825"/>
      <c r="AR127" s="825"/>
      <c r="AS127" s="825"/>
      <c r="AT127" s="826"/>
      <c r="AU127" s="232"/>
      <c r="AV127" s="232"/>
      <c r="AW127" s="232"/>
      <c r="AX127" s="841" t="s">
        <v>470</v>
      </c>
      <c r="AY127" s="812"/>
      <c r="AZ127" s="812"/>
      <c r="BA127" s="812"/>
      <c r="BB127" s="812"/>
      <c r="BC127" s="812"/>
      <c r="BD127" s="812"/>
      <c r="BE127" s="813"/>
      <c r="BF127" s="811" t="s">
        <v>471</v>
      </c>
      <c r="BG127" s="812"/>
      <c r="BH127" s="812"/>
      <c r="BI127" s="812"/>
      <c r="BJ127" s="812"/>
      <c r="BK127" s="812"/>
      <c r="BL127" s="813"/>
      <c r="BM127" s="811" t="s">
        <v>472</v>
      </c>
      <c r="BN127" s="812"/>
      <c r="BO127" s="812"/>
      <c r="BP127" s="812"/>
      <c r="BQ127" s="812"/>
      <c r="BR127" s="812"/>
      <c r="BS127" s="813"/>
      <c r="BT127" s="811" t="s">
        <v>473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475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476</v>
      </c>
      <c r="X128" s="798"/>
      <c r="Y128" s="798"/>
      <c r="Z128" s="799"/>
      <c r="AA128" s="800">
        <v>14319</v>
      </c>
      <c r="AB128" s="801"/>
      <c r="AC128" s="801"/>
      <c r="AD128" s="801"/>
      <c r="AE128" s="802"/>
      <c r="AF128" s="803">
        <v>9523</v>
      </c>
      <c r="AG128" s="801"/>
      <c r="AH128" s="801"/>
      <c r="AI128" s="801"/>
      <c r="AJ128" s="802"/>
      <c r="AK128" s="803">
        <v>9786</v>
      </c>
      <c r="AL128" s="801"/>
      <c r="AM128" s="801"/>
      <c r="AN128" s="801"/>
      <c r="AO128" s="802"/>
      <c r="AP128" s="804"/>
      <c r="AQ128" s="805"/>
      <c r="AR128" s="805"/>
      <c r="AS128" s="805"/>
      <c r="AT128" s="806"/>
      <c r="AU128" s="232"/>
      <c r="AV128" s="232"/>
      <c r="AW128" s="232"/>
      <c r="AX128" s="807" t="s">
        <v>477</v>
      </c>
      <c r="AY128" s="808"/>
      <c r="AZ128" s="808"/>
      <c r="BA128" s="808"/>
      <c r="BB128" s="808"/>
      <c r="BC128" s="808"/>
      <c r="BD128" s="808"/>
      <c r="BE128" s="809"/>
      <c r="BF128" s="786" t="s">
        <v>122</v>
      </c>
      <c r="BG128" s="787"/>
      <c r="BH128" s="787"/>
      <c r="BI128" s="787"/>
      <c r="BJ128" s="787"/>
      <c r="BK128" s="787"/>
      <c r="BL128" s="810"/>
      <c r="BM128" s="786">
        <v>13.6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479</v>
      </c>
      <c r="X129" s="777"/>
      <c r="Y129" s="777"/>
      <c r="Z129" s="778"/>
      <c r="AA129" s="779">
        <v>8600607</v>
      </c>
      <c r="AB129" s="780"/>
      <c r="AC129" s="780"/>
      <c r="AD129" s="780"/>
      <c r="AE129" s="781"/>
      <c r="AF129" s="782">
        <v>8439909</v>
      </c>
      <c r="AG129" s="780"/>
      <c r="AH129" s="780"/>
      <c r="AI129" s="780"/>
      <c r="AJ129" s="781"/>
      <c r="AK129" s="782">
        <v>8605507</v>
      </c>
      <c r="AL129" s="780"/>
      <c r="AM129" s="780"/>
      <c r="AN129" s="780"/>
      <c r="AO129" s="781"/>
      <c r="AP129" s="783"/>
      <c r="AQ129" s="784"/>
      <c r="AR129" s="784"/>
      <c r="AS129" s="784"/>
      <c r="AT129" s="785"/>
      <c r="AU129" s="233"/>
      <c r="AV129" s="233"/>
      <c r="AW129" s="233"/>
      <c r="AX129" s="751" t="s">
        <v>480</v>
      </c>
      <c r="AY129" s="752"/>
      <c r="AZ129" s="752"/>
      <c r="BA129" s="752"/>
      <c r="BB129" s="752"/>
      <c r="BC129" s="752"/>
      <c r="BD129" s="752"/>
      <c r="BE129" s="753"/>
      <c r="BF129" s="770" t="s">
        <v>122</v>
      </c>
      <c r="BG129" s="771"/>
      <c r="BH129" s="771"/>
      <c r="BI129" s="771"/>
      <c r="BJ129" s="771"/>
      <c r="BK129" s="771"/>
      <c r="BL129" s="772"/>
      <c r="BM129" s="770">
        <v>18.600000000000001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482</v>
      </c>
      <c r="X130" s="777"/>
      <c r="Y130" s="777"/>
      <c r="Z130" s="778"/>
      <c r="AA130" s="779">
        <v>1487641</v>
      </c>
      <c r="AB130" s="780"/>
      <c r="AC130" s="780"/>
      <c r="AD130" s="780"/>
      <c r="AE130" s="781"/>
      <c r="AF130" s="782">
        <v>1519648</v>
      </c>
      <c r="AG130" s="780"/>
      <c r="AH130" s="780"/>
      <c r="AI130" s="780"/>
      <c r="AJ130" s="781"/>
      <c r="AK130" s="782">
        <v>1504442</v>
      </c>
      <c r="AL130" s="780"/>
      <c r="AM130" s="780"/>
      <c r="AN130" s="780"/>
      <c r="AO130" s="781"/>
      <c r="AP130" s="783"/>
      <c r="AQ130" s="784"/>
      <c r="AR130" s="784"/>
      <c r="AS130" s="784"/>
      <c r="AT130" s="785"/>
      <c r="AU130" s="233"/>
      <c r="AV130" s="233"/>
      <c r="AW130" s="233"/>
      <c r="AX130" s="751" t="s">
        <v>483</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484</v>
      </c>
      <c r="X131" s="761"/>
      <c r="Y131" s="761"/>
      <c r="Z131" s="762"/>
      <c r="AA131" s="763">
        <v>7112966</v>
      </c>
      <c r="AB131" s="764"/>
      <c r="AC131" s="764"/>
      <c r="AD131" s="764"/>
      <c r="AE131" s="765"/>
      <c r="AF131" s="766">
        <v>6920261</v>
      </c>
      <c r="AG131" s="764"/>
      <c r="AH131" s="764"/>
      <c r="AI131" s="764"/>
      <c r="AJ131" s="765"/>
      <c r="AK131" s="766">
        <v>7101065</v>
      </c>
      <c r="AL131" s="764"/>
      <c r="AM131" s="764"/>
      <c r="AN131" s="764"/>
      <c r="AO131" s="765"/>
      <c r="AP131" s="767"/>
      <c r="AQ131" s="768"/>
      <c r="AR131" s="768"/>
      <c r="AS131" s="768"/>
      <c r="AT131" s="769"/>
      <c r="AU131" s="233"/>
      <c r="AV131" s="233"/>
      <c r="AW131" s="233"/>
      <c r="AX131" s="729" t="s">
        <v>485</v>
      </c>
      <c r="AY131" s="730"/>
      <c r="AZ131" s="730"/>
      <c r="BA131" s="730"/>
      <c r="BB131" s="730"/>
      <c r="BC131" s="730"/>
      <c r="BD131" s="730"/>
      <c r="BE131" s="731"/>
      <c r="BF131" s="732">
        <v>32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487</v>
      </c>
      <c r="W132" s="742"/>
      <c r="X132" s="742"/>
      <c r="Y132" s="742"/>
      <c r="Z132" s="743"/>
      <c r="AA132" s="744">
        <v>9.8706221850000002</v>
      </c>
      <c r="AB132" s="745"/>
      <c r="AC132" s="745"/>
      <c r="AD132" s="745"/>
      <c r="AE132" s="746"/>
      <c r="AF132" s="747">
        <v>11.830363050000001</v>
      </c>
      <c r="AG132" s="745"/>
      <c r="AH132" s="745"/>
      <c r="AI132" s="745"/>
      <c r="AJ132" s="746"/>
      <c r="AK132" s="747">
        <v>10.736727520000001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488</v>
      </c>
      <c r="W133" s="721"/>
      <c r="X133" s="721"/>
      <c r="Y133" s="721"/>
      <c r="Z133" s="722"/>
      <c r="AA133" s="723">
        <v>9.8000000000000007</v>
      </c>
      <c r="AB133" s="724"/>
      <c r="AC133" s="724"/>
      <c r="AD133" s="724"/>
      <c r="AE133" s="725"/>
      <c r="AF133" s="723">
        <v>10.7</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rpNORT/RkyQeJZ2ENapYcO/slAAMM5uAUDohnIEx54o+HbReotNE2LGB1P2YMAABy5EIrTAvsOrokv1YBHslg==" saltValue="U2GxWpijd0+0bu2NzVP2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fAoCheySuF6BYsB+kaKFahSRsbvRlVilx0FOWJU/SULd2oVYkg87DWeXjrPFmQMn8aHgeCm11+HdZ5SvikPow==" saltValue="WF8pi8azBLSDs0d/VcQma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EMvPJrSKKQCmgIrGpK5sGtZ/2URDzCC3rC0qapn/dT7SVetuhkLeL5G5RBoZj/b9ngcSRJUDudLKqxqNUMbMg==" saltValue="TS5SwR4tf0imEtXrdh47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492</v>
      </c>
      <c r="AP7" s="272"/>
      <c r="AQ7" s="273" t="s">
        <v>493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494</v>
      </c>
      <c r="AQ8" s="279" t="s">
        <v>495</v>
      </c>
      <c r="AR8" s="280" t="s">
        <v>496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497</v>
      </c>
      <c r="AL9" s="1131"/>
      <c r="AM9" s="1131"/>
      <c r="AN9" s="1132"/>
      <c r="AO9" s="281">
        <v>2133921</v>
      </c>
      <c r="AP9" s="281">
        <v>79137</v>
      </c>
      <c r="AQ9" s="282">
        <v>67248</v>
      </c>
      <c r="AR9" s="283">
        <v>17.7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498</v>
      </c>
      <c r="AL10" s="1131"/>
      <c r="AM10" s="1131"/>
      <c r="AN10" s="1132"/>
      <c r="AO10" s="284">
        <v>426948</v>
      </c>
      <c r="AP10" s="284">
        <v>15833</v>
      </c>
      <c r="AQ10" s="285">
        <v>9038</v>
      </c>
      <c r="AR10" s="286">
        <v>75.2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499</v>
      </c>
      <c r="AL11" s="1131"/>
      <c r="AM11" s="1131"/>
      <c r="AN11" s="1132"/>
      <c r="AO11" s="284" t="s">
        <v>500</v>
      </c>
      <c r="AP11" s="284" t="s">
        <v>500</v>
      </c>
      <c r="AQ11" s="285">
        <v>320</v>
      </c>
      <c r="AR11" s="286" t="s">
        <v>500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501</v>
      </c>
      <c r="AL12" s="1131"/>
      <c r="AM12" s="1131"/>
      <c r="AN12" s="1132"/>
      <c r="AO12" s="284" t="s">
        <v>500</v>
      </c>
      <c r="AP12" s="284" t="s">
        <v>500</v>
      </c>
      <c r="AQ12" s="285">
        <v>22</v>
      </c>
      <c r="AR12" s="286" t="s">
        <v>500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502</v>
      </c>
      <c r="AL13" s="1131"/>
      <c r="AM13" s="1131"/>
      <c r="AN13" s="1132"/>
      <c r="AO13" s="284">
        <v>60694</v>
      </c>
      <c r="AP13" s="284">
        <v>2251</v>
      </c>
      <c r="AQ13" s="285">
        <v>2764</v>
      </c>
      <c r="AR13" s="286">
        <v>-18.600000000000001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503</v>
      </c>
      <c r="AL14" s="1131"/>
      <c r="AM14" s="1131"/>
      <c r="AN14" s="1132"/>
      <c r="AO14" s="284">
        <v>25561</v>
      </c>
      <c r="AP14" s="284">
        <v>948</v>
      </c>
      <c r="AQ14" s="285">
        <v>1165</v>
      </c>
      <c r="AR14" s="286">
        <v>-18.600000000000001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504</v>
      </c>
      <c r="AL15" s="1134"/>
      <c r="AM15" s="1134"/>
      <c r="AN15" s="1135"/>
      <c r="AO15" s="284">
        <v>-98373</v>
      </c>
      <c r="AP15" s="284">
        <v>-3648</v>
      </c>
      <c r="AQ15" s="285">
        <v>-3941</v>
      </c>
      <c r="AR15" s="286">
        <v>-7.4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2548751</v>
      </c>
      <c r="AP16" s="284">
        <v>94521</v>
      </c>
      <c r="AQ16" s="285">
        <v>76616</v>
      </c>
      <c r="AR16" s="286">
        <v>23.4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506</v>
      </c>
      <c r="AP20" s="293" t="s">
        <v>507</v>
      </c>
      <c r="AQ20" s="294" t="s">
        <v>508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509</v>
      </c>
      <c r="AL21" s="1137"/>
      <c r="AM21" s="1137"/>
      <c r="AN21" s="1138"/>
      <c r="AO21" s="297">
        <v>7.16</v>
      </c>
      <c r="AP21" s="298">
        <v>6.73</v>
      </c>
      <c r="AQ21" s="299">
        <v>0.43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510</v>
      </c>
      <c r="AL22" s="1137"/>
      <c r="AM22" s="1137"/>
      <c r="AN22" s="1138"/>
      <c r="AO22" s="302">
        <v>96.2</v>
      </c>
      <c r="AP22" s="303">
        <v>96.9</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511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512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492</v>
      </c>
      <c r="AP30" s="272"/>
      <c r="AQ30" s="273" t="s">
        <v>493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494</v>
      </c>
      <c r="AQ31" s="279" t="s">
        <v>495</v>
      </c>
      <c r="AR31" s="280" t="s">
        <v>496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514</v>
      </c>
      <c r="AL32" s="1121"/>
      <c r="AM32" s="1121"/>
      <c r="AN32" s="1122"/>
      <c r="AO32" s="312">
        <v>1751122</v>
      </c>
      <c r="AP32" s="312">
        <v>64941</v>
      </c>
      <c r="AQ32" s="313">
        <v>33390</v>
      </c>
      <c r="AR32" s="314">
        <v>94.5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515</v>
      </c>
      <c r="AL33" s="1121"/>
      <c r="AM33" s="1121"/>
      <c r="AN33" s="1122"/>
      <c r="AO33" s="312" t="s">
        <v>500</v>
      </c>
      <c r="AP33" s="312" t="s">
        <v>500</v>
      </c>
      <c r="AQ33" s="313" t="s">
        <v>500</v>
      </c>
      <c r="AR33" s="314" t="s">
        <v>500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516</v>
      </c>
      <c r="AL34" s="1121"/>
      <c r="AM34" s="1121"/>
      <c r="AN34" s="1122"/>
      <c r="AO34" s="312" t="s">
        <v>500</v>
      </c>
      <c r="AP34" s="312" t="s">
        <v>500</v>
      </c>
      <c r="AQ34" s="313" t="s">
        <v>500</v>
      </c>
      <c r="AR34" s="314" t="s">
        <v>500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517</v>
      </c>
      <c r="AL35" s="1121"/>
      <c r="AM35" s="1121"/>
      <c r="AN35" s="1122"/>
      <c r="AO35" s="312">
        <v>396274</v>
      </c>
      <c r="AP35" s="312">
        <v>14696</v>
      </c>
      <c r="AQ35" s="313">
        <v>8851</v>
      </c>
      <c r="AR35" s="314">
        <v>66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518</v>
      </c>
      <c r="AL36" s="1121"/>
      <c r="AM36" s="1121"/>
      <c r="AN36" s="1122"/>
      <c r="AO36" s="312">
        <v>79446</v>
      </c>
      <c r="AP36" s="312">
        <v>2946</v>
      </c>
      <c r="AQ36" s="313">
        <v>2033</v>
      </c>
      <c r="AR36" s="314">
        <v>44.9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519</v>
      </c>
      <c r="AL37" s="1121"/>
      <c r="AM37" s="1121"/>
      <c r="AN37" s="1122"/>
      <c r="AO37" s="312">
        <v>49808</v>
      </c>
      <c r="AP37" s="312">
        <v>1847</v>
      </c>
      <c r="AQ37" s="313">
        <v>640</v>
      </c>
      <c r="AR37" s="314">
        <v>188.6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520</v>
      </c>
      <c r="AL38" s="1124"/>
      <c r="AM38" s="1124"/>
      <c r="AN38" s="1125"/>
      <c r="AO38" s="315" t="s">
        <v>500</v>
      </c>
      <c r="AP38" s="315" t="s">
        <v>500</v>
      </c>
      <c r="AQ38" s="316">
        <v>1</v>
      </c>
      <c r="AR38" s="304" t="s">
        <v>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521</v>
      </c>
      <c r="AL39" s="1124"/>
      <c r="AM39" s="1124"/>
      <c r="AN39" s="1125"/>
      <c r="AO39" s="312">
        <v>-9786</v>
      </c>
      <c r="AP39" s="312">
        <v>-363</v>
      </c>
      <c r="AQ39" s="313">
        <v>-3025</v>
      </c>
      <c r="AR39" s="314">
        <v>-88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522</v>
      </c>
      <c r="AL40" s="1121"/>
      <c r="AM40" s="1121"/>
      <c r="AN40" s="1122"/>
      <c r="AO40" s="312">
        <v>-1504442</v>
      </c>
      <c r="AP40" s="312">
        <v>-55792</v>
      </c>
      <c r="AQ40" s="313">
        <v>-26876</v>
      </c>
      <c r="AR40" s="314">
        <v>107.6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762422</v>
      </c>
      <c r="AP41" s="312">
        <v>28275</v>
      </c>
      <c r="AQ41" s="313">
        <v>15015</v>
      </c>
      <c r="AR41" s="314">
        <v>88.3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492</v>
      </c>
      <c r="AN49" s="1115" t="s">
        <v>525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526</v>
      </c>
      <c r="AO50" s="329" t="s">
        <v>527</v>
      </c>
      <c r="AP50" s="330" t="s">
        <v>528</v>
      </c>
      <c r="AQ50" s="331" t="s">
        <v>529</v>
      </c>
      <c r="AR50" s="332" t="s">
        <v>530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531</v>
      </c>
      <c r="AL51" s="325"/>
      <c r="AM51" s="333">
        <v>2113561</v>
      </c>
      <c r="AN51" s="334">
        <v>79237</v>
      </c>
      <c r="AO51" s="335">
        <v>22.8</v>
      </c>
      <c r="AP51" s="336">
        <v>51264</v>
      </c>
      <c r="AQ51" s="337">
        <v>8.1999999999999993</v>
      </c>
      <c r="AR51" s="338">
        <v>14.6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532</v>
      </c>
      <c r="AM52" s="341">
        <v>1682232</v>
      </c>
      <c r="AN52" s="342">
        <v>63066</v>
      </c>
      <c r="AO52" s="343">
        <v>9.6</v>
      </c>
      <c r="AP52" s="344">
        <v>26040</v>
      </c>
      <c r="AQ52" s="345">
        <v>4.5</v>
      </c>
      <c r="AR52" s="346">
        <v>5.0999999999999996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533</v>
      </c>
      <c r="AL53" s="325"/>
      <c r="AM53" s="333">
        <v>3445641</v>
      </c>
      <c r="AN53" s="334">
        <v>128983</v>
      </c>
      <c r="AO53" s="335">
        <v>62.8</v>
      </c>
      <c r="AP53" s="336">
        <v>52068</v>
      </c>
      <c r="AQ53" s="337">
        <v>1.6</v>
      </c>
      <c r="AR53" s="338">
        <v>61.2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532</v>
      </c>
      <c r="AM54" s="341">
        <v>2090688</v>
      </c>
      <c r="AN54" s="342">
        <v>78262</v>
      </c>
      <c r="AO54" s="343">
        <v>24.1</v>
      </c>
      <c r="AP54" s="344">
        <v>26936</v>
      </c>
      <c r="AQ54" s="345">
        <v>3.4</v>
      </c>
      <c r="AR54" s="346">
        <v>20.7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534</v>
      </c>
      <c r="AL55" s="325"/>
      <c r="AM55" s="333">
        <v>1015158</v>
      </c>
      <c r="AN55" s="334">
        <v>37998</v>
      </c>
      <c r="AO55" s="335">
        <v>-70.5</v>
      </c>
      <c r="AP55" s="336">
        <v>47161</v>
      </c>
      <c r="AQ55" s="337">
        <v>-9.4</v>
      </c>
      <c r="AR55" s="338">
        <v>-61.1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532</v>
      </c>
      <c r="AM56" s="341">
        <v>836411</v>
      </c>
      <c r="AN56" s="342">
        <v>31307</v>
      </c>
      <c r="AO56" s="343">
        <v>-60</v>
      </c>
      <c r="AP56" s="344">
        <v>24595</v>
      </c>
      <c r="AQ56" s="345">
        <v>-8.6999999999999993</v>
      </c>
      <c r="AR56" s="346">
        <v>-51.3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535</v>
      </c>
      <c r="AL57" s="325"/>
      <c r="AM57" s="333">
        <v>792186</v>
      </c>
      <c r="AN57" s="334">
        <v>29598</v>
      </c>
      <c r="AO57" s="335">
        <v>-22.1</v>
      </c>
      <c r="AP57" s="336">
        <v>43423</v>
      </c>
      <c r="AQ57" s="337">
        <v>-7.9</v>
      </c>
      <c r="AR57" s="338">
        <v>-14.2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532</v>
      </c>
      <c r="AM58" s="341">
        <v>658966</v>
      </c>
      <c r="AN58" s="342">
        <v>24620</v>
      </c>
      <c r="AO58" s="343">
        <v>-21.4</v>
      </c>
      <c r="AP58" s="344">
        <v>22207</v>
      </c>
      <c r="AQ58" s="345">
        <v>-9.6999999999999993</v>
      </c>
      <c r="AR58" s="346">
        <v>-11.7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536</v>
      </c>
      <c r="AL59" s="325"/>
      <c r="AM59" s="333">
        <v>1186195</v>
      </c>
      <c r="AN59" s="334">
        <v>43990</v>
      </c>
      <c r="AO59" s="335">
        <v>48.6</v>
      </c>
      <c r="AP59" s="336">
        <v>45265</v>
      </c>
      <c r="AQ59" s="337">
        <v>4.2</v>
      </c>
      <c r="AR59" s="338">
        <v>44.4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532</v>
      </c>
      <c r="AM60" s="341">
        <v>1060230</v>
      </c>
      <c r="AN60" s="342">
        <v>39319</v>
      </c>
      <c r="AO60" s="343">
        <v>59.7</v>
      </c>
      <c r="AP60" s="344">
        <v>22600</v>
      </c>
      <c r="AQ60" s="345">
        <v>1.8</v>
      </c>
      <c r="AR60" s="346">
        <v>57.9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537</v>
      </c>
      <c r="AL61" s="347"/>
      <c r="AM61" s="348">
        <v>1710548</v>
      </c>
      <c r="AN61" s="349">
        <v>63961</v>
      </c>
      <c r="AO61" s="350">
        <v>8.3000000000000007</v>
      </c>
      <c r="AP61" s="351">
        <v>47836</v>
      </c>
      <c r="AQ61" s="352">
        <v>-0.7</v>
      </c>
      <c r="AR61" s="338">
        <v>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532</v>
      </c>
      <c r="AM62" s="341">
        <v>1265705</v>
      </c>
      <c r="AN62" s="342">
        <v>47315</v>
      </c>
      <c r="AO62" s="343">
        <v>2.4</v>
      </c>
      <c r="AP62" s="344">
        <v>24476</v>
      </c>
      <c r="AQ62" s="345">
        <v>-1.7</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MWT1fZ62NJAH7K5DLtSlSsJx9abK9ZSLAKymr33ZTRevRQipvOxkfcXftLmI0Zp+TtOyLqDm1EYSIlpvgOrhw==" saltValue="jcv9YH0V5gszduHj4/ir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489</v>
      </c>
    </row>
    <row r="121" spans="125:125" ht="13.5" hidden="1" customHeight="1" x14ac:dyDescent="0.15">
      <c r="DU121" s="259"/>
    </row>
  </sheetData>
  <sheetProtection algorithmName="SHA-512" hashValue="IRG5Z6r/Cn5wGXvbPin3ZduHKBZtBh2Qw03O/Ktwa6G+YKPj+he92y3CMJdUnJSE9tOLgmxD/YXtvxncCXYNFA==" saltValue="KLVTGMxrS9EWceUA4DYE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489</v>
      </c>
    </row>
  </sheetData>
  <sheetProtection algorithmName="SHA-512" hashValue="krGyyeXqDn/p2jZBcLCQMk1UL7nc0n5t1+IU4V45/Q32LipORAGVqN91OAg/StqoJzJXROlT5zpKV/IQCVJ/rQ==" saltValue="NTyQvQnmTcz16IPHQ+nB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39" t="s">
        <v>3</v>
      </c>
      <c r="D47" s="1139"/>
      <c r="E47" s="1140"/>
      <c r="F47" s="11">
        <v>20.309999999999999</v>
      </c>
      <c r="G47" s="12">
        <v>15.67</v>
      </c>
      <c r="H47" s="12">
        <v>20.62</v>
      </c>
      <c r="I47" s="12">
        <v>20.78</v>
      </c>
      <c r="J47" s="13">
        <v>17.48</v>
      </c>
    </row>
    <row r="48" spans="2:10" ht="57.75" customHeight="1" x14ac:dyDescent="0.15">
      <c r="B48" s="14"/>
      <c r="C48" s="1141" t="s">
        <v>4</v>
      </c>
      <c r="D48" s="1141"/>
      <c r="E48" s="1142"/>
      <c r="F48" s="15">
        <v>11.25</v>
      </c>
      <c r="G48" s="16">
        <v>10.47</v>
      </c>
      <c r="H48" s="16">
        <v>17.71</v>
      </c>
      <c r="I48" s="16">
        <v>17.059999999999999</v>
      </c>
      <c r="J48" s="17">
        <v>10.64</v>
      </c>
    </row>
    <row r="49" spans="2:10" ht="57.75" customHeight="1" thickBot="1" x14ac:dyDescent="0.2">
      <c r="B49" s="18"/>
      <c r="C49" s="1143" t="s">
        <v>5</v>
      </c>
      <c r="D49" s="1143"/>
      <c r="E49" s="1144"/>
      <c r="F49" s="19" t="s">
        <v>544</v>
      </c>
      <c r="G49" s="20" t="s">
        <v>545</v>
      </c>
      <c r="H49" s="20">
        <v>13.82</v>
      </c>
      <c r="I49" s="20" t="s">
        <v>546</v>
      </c>
      <c r="J49" s="21" t="s">
        <v>547</v>
      </c>
    </row>
    <row r="50" spans="2:10" x14ac:dyDescent="0.15"/>
  </sheetData>
  <sheetProtection algorithmName="SHA-512" hashValue="M0NsPqWCojY0r332PfzCP9dv88Z7pGIYlxxCcZWS4A/UQpD/+8c/HPyUM4OmqhK+jt+vyUfFa2QwAtYkK+RcoQ==" saltValue="nSQDooKcDYw5darh5Jsd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K45" sqref="K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151" t="s">
        <v>548</v>
      </c>
      <c r="D34" s="1151"/>
      <c r="E34" s="1152"/>
      <c r="F34" s="32">
        <v>10.52</v>
      </c>
      <c r="G34" s="33">
        <v>9.6999999999999993</v>
      </c>
      <c r="H34" s="33">
        <v>16.98</v>
      </c>
      <c r="I34" s="33">
        <v>16.3</v>
      </c>
      <c r="J34" s="34">
        <v>9.81</v>
      </c>
      <c r="K34" s="22"/>
      <c r="L34" s="22"/>
      <c r="M34" s="22"/>
      <c r="N34" s="22"/>
      <c r="O34" s="22"/>
      <c r="P34" s="22"/>
    </row>
    <row r="35" spans="1:16" ht="39" customHeight="1" x14ac:dyDescent="0.15">
      <c r="A35" s="22"/>
      <c r="B35" s="35"/>
      <c r="C35" s="1145" t="s">
        <v>549</v>
      </c>
      <c r="D35" s="1146"/>
      <c r="E35" s="1147"/>
      <c r="F35" s="36">
        <v>6.9</v>
      </c>
      <c r="G35" s="37">
        <v>5.72</v>
      </c>
      <c r="H35" s="37">
        <v>6.09</v>
      </c>
      <c r="I35" s="37">
        <v>5.88</v>
      </c>
      <c r="J35" s="38">
        <v>6.65</v>
      </c>
      <c r="K35" s="22"/>
      <c r="L35" s="22"/>
      <c r="M35" s="22"/>
      <c r="N35" s="22"/>
      <c r="O35" s="22"/>
      <c r="P35" s="22"/>
    </row>
    <row r="36" spans="1:16" ht="39" customHeight="1" x14ac:dyDescent="0.15">
      <c r="A36" s="22"/>
      <c r="B36" s="35"/>
      <c r="C36" s="1145" t="s">
        <v>550</v>
      </c>
      <c r="D36" s="1146"/>
      <c r="E36" s="1147"/>
      <c r="F36" s="36">
        <v>1.33</v>
      </c>
      <c r="G36" s="37">
        <v>1.23</v>
      </c>
      <c r="H36" s="37">
        <v>1.0900000000000001</v>
      </c>
      <c r="I36" s="37">
        <v>1.37</v>
      </c>
      <c r="J36" s="38">
        <v>1.68</v>
      </c>
      <c r="K36" s="22"/>
      <c r="L36" s="22"/>
      <c r="M36" s="22"/>
      <c r="N36" s="22"/>
      <c r="O36" s="22"/>
      <c r="P36" s="22"/>
    </row>
    <row r="37" spans="1:16" ht="39" customHeight="1" x14ac:dyDescent="0.15">
      <c r="A37" s="22"/>
      <c r="B37" s="35"/>
      <c r="C37" s="1145" t="s">
        <v>551</v>
      </c>
      <c r="D37" s="1146"/>
      <c r="E37" s="1147"/>
      <c r="F37" s="36">
        <v>0.95</v>
      </c>
      <c r="G37" s="37">
        <v>0.6</v>
      </c>
      <c r="H37" s="37">
        <v>0.42</v>
      </c>
      <c r="I37" s="37">
        <v>0.38</v>
      </c>
      <c r="J37" s="38">
        <v>0.92</v>
      </c>
      <c r="K37" s="22"/>
      <c r="L37" s="22"/>
      <c r="M37" s="22"/>
      <c r="N37" s="22"/>
      <c r="O37" s="22"/>
      <c r="P37" s="22"/>
    </row>
    <row r="38" spans="1:16" ht="39" customHeight="1" x14ac:dyDescent="0.15">
      <c r="A38" s="22"/>
      <c r="B38" s="35"/>
      <c r="C38" s="1145" t="s">
        <v>552</v>
      </c>
      <c r="D38" s="1146"/>
      <c r="E38" s="1147"/>
      <c r="F38" s="36">
        <v>0.21</v>
      </c>
      <c r="G38" s="37">
        <v>0.43</v>
      </c>
      <c r="H38" s="37">
        <v>0.11</v>
      </c>
      <c r="I38" s="37">
        <v>0.25</v>
      </c>
      <c r="J38" s="38">
        <v>0.86</v>
      </c>
      <c r="K38" s="22"/>
      <c r="L38" s="22"/>
      <c r="M38" s="22"/>
      <c r="N38" s="22"/>
      <c r="O38" s="22"/>
      <c r="P38" s="22"/>
    </row>
    <row r="39" spans="1:16" ht="39" customHeight="1" x14ac:dyDescent="0.15">
      <c r="A39" s="22"/>
      <c r="B39" s="35"/>
      <c r="C39" s="1145" t="s">
        <v>553</v>
      </c>
      <c r="D39" s="1146"/>
      <c r="E39" s="1147"/>
      <c r="F39" s="36">
        <v>0.67</v>
      </c>
      <c r="G39" s="37">
        <v>0</v>
      </c>
      <c r="H39" s="37">
        <v>0</v>
      </c>
      <c r="I39" s="37">
        <v>0.49</v>
      </c>
      <c r="J39" s="38">
        <v>0.38</v>
      </c>
      <c r="K39" s="22"/>
      <c r="L39" s="22"/>
      <c r="M39" s="22"/>
      <c r="N39" s="22"/>
      <c r="O39" s="22"/>
      <c r="P39" s="22"/>
    </row>
    <row r="40" spans="1:16" ht="39" customHeight="1" x14ac:dyDescent="0.15">
      <c r="A40" s="22"/>
      <c r="B40" s="35"/>
      <c r="C40" s="1145" t="s">
        <v>554</v>
      </c>
      <c r="D40" s="1146"/>
      <c r="E40" s="1147"/>
      <c r="F40" s="36">
        <v>0.28999999999999998</v>
      </c>
      <c r="G40" s="37">
        <v>0.28000000000000003</v>
      </c>
      <c r="H40" s="37">
        <v>0.28000000000000003</v>
      </c>
      <c r="I40" s="37">
        <v>0.31</v>
      </c>
      <c r="J40" s="38">
        <v>0.31</v>
      </c>
      <c r="K40" s="22"/>
      <c r="L40" s="22"/>
      <c r="M40" s="22"/>
      <c r="N40" s="22"/>
      <c r="O40" s="22"/>
      <c r="P40" s="22"/>
    </row>
    <row r="41" spans="1:16" ht="39" customHeight="1" x14ac:dyDescent="0.15">
      <c r="A41" s="22"/>
      <c r="B41" s="35"/>
      <c r="C41" s="1145" t="s">
        <v>555</v>
      </c>
      <c r="D41" s="1146"/>
      <c r="E41" s="1147"/>
      <c r="F41" s="36">
        <v>0.12</v>
      </c>
      <c r="G41" s="37">
        <v>0.2</v>
      </c>
      <c r="H41" s="37">
        <v>0.17</v>
      </c>
      <c r="I41" s="37">
        <v>0.08</v>
      </c>
      <c r="J41" s="38">
        <v>0.28999999999999998</v>
      </c>
      <c r="K41" s="22"/>
      <c r="L41" s="22"/>
      <c r="M41" s="22"/>
      <c r="N41" s="22"/>
      <c r="O41" s="22"/>
      <c r="P41" s="22"/>
    </row>
    <row r="42" spans="1:16" ht="39" customHeight="1" x14ac:dyDescent="0.15">
      <c r="A42" s="22"/>
      <c r="B42" s="39"/>
      <c r="C42" s="1145" t="s">
        <v>556</v>
      </c>
      <c r="D42" s="1146"/>
      <c r="E42" s="1147"/>
      <c r="F42" s="36" t="s">
        <v>500</v>
      </c>
      <c r="G42" s="37" t="s">
        <v>500</v>
      </c>
      <c r="H42" s="37" t="s">
        <v>500</v>
      </c>
      <c r="I42" s="37" t="s">
        <v>500</v>
      </c>
      <c r="J42" s="38" t="s">
        <v>500</v>
      </c>
      <c r="K42" s="22"/>
      <c r="L42" s="22"/>
      <c r="M42" s="22"/>
      <c r="N42" s="22"/>
      <c r="O42" s="22"/>
      <c r="P42" s="22"/>
    </row>
    <row r="43" spans="1:16" ht="39" customHeight="1" thickBot="1" x14ac:dyDescent="0.2">
      <c r="A43" s="22"/>
      <c r="B43" s="40"/>
      <c r="C43" s="1148" t="s">
        <v>557</v>
      </c>
      <c r="D43" s="1149"/>
      <c r="E43" s="1150"/>
      <c r="F43" s="41">
        <v>0.5</v>
      </c>
      <c r="G43" s="42">
        <v>0.57999999999999996</v>
      </c>
      <c r="H43" s="42">
        <v>0.61</v>
      </c>
      <c r="I43" s="42">
        <v>0.59</v>
      </c>
      <c r="J43" s="43">
        <v>0.67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llKz9bFynixp295y0C6XdLnbjQDSXMGCr5CiSR2tjqdRRfyAZTxwfEQ7qXAEgaOeP6lDjSvUjW3I3HPM098w==" saltValue="IQhchU5eD9s1M7POH/yI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1541</v>
      </c>
      <c r="L45" s="60">
        <v>1620</v>
      </c>
      <c r="M45" s="60">
        <v>1707</v>
      </c>
      <c r="N45" s="60">
        <v>1779</v>
      </c>
      <c r="O45" s="61">
        <v>1751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500</v>
      </c>
      <c r="L46" s="64" t="s">
        <v>500</v>
      </c>
      <c r="M46" s="64" t="s">
        <v>500</v>
      </c>
      <c r="N46" s="64" t="s">
        <v>500</v>
      </c>
      <c r="O46" s="65" t="s">
        <v>500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500</v>
      </c>
      <c r="L47" s="64" t="s">
        <v>500</v>
      </c>
      <c r="M47" s="64" t="s">
        <v>500</v>
      </c>
      <c r="N47" s="64" t="s">
        <v>500</v>
      </c>
      <c r="O47" s="65" t="s">
        <v>500</v>
      </c>
      <c r="P47" s="48"/>
      <c r="Q47" s="48"/>
      <c r="R47" s="48"/>
      <c r="S47" s="48"/>
      <c r="T47" s="48"/>
      <c r="U47" s="48"/>
    </row>
    <row r="48" spans="1:21" ht="30.75" customHeight="1" x14ac:dyDescent="0.15">
      <c r="A48" s="48"/>
      <c r="B48" s="1178"/>
      <c r="C48" s="1179"/>
      <c r="D48" s="62"/>
      <c r="E48" s="1155" t="s">
        <v>13</v>
      </c>
      <c r="F48" s="1155"/>
      <c r="G48" s="1155"/>
      <c r="H48" s="1155"/>
      <c r="I48" s="1155"/>
      <c r="J48" s="1156"/>
      <c r="K48" s="63">
        <v>358</v>
      </c>
      <c r="L48" s="64">
        <v>388</v>
      </c>
      <c r="M48" s="64">
        <v>352</v>
      </c>
      <c r="N48" s="64">
        <v>424</v>
      </c>
      <c r="O48" s="65">
        <v>396</v>
      </c>
      <c r="P48" s="48"/>
      <c r="Q48" s="48"/>
      <c r="R48" s="48"/>
      <c r="S48" s="48"/>
      <c r="T48" s="48"/>
      <c r="U48" s="48"/>
    </row>
    <row r="49" spans="1:21" ht="30.75" customHeight="1" x14ac:dyDescent="0.15">
      <c r="A49" s="48"/>
      <c r="B49" s="1178"/>
      <c r="C49" s="1179"/>
      <c r="D49" s="62"/>
      <c r="E49" s="1155" t="s">
        <v>14</v>
      </c>
      <c r="F49" s="1155"/>
      <c r="G49" s="1155"/>
      <c r="H49" s="1155"/>
      <c r="I49" s="1155"/>
      <c r="J49" s="1156"/>
      <c r="K49" s="63">
        <v>72</v>
      </c>
      <c r="L49" s="64">
        <v>85</v>
      </c>
      <c r="M49" s="64">
        <v>95</v>
      </c>
      <c r="N49" s="64">
        <v>95</v>
      </c>
      <c r="O49" s="65">
        <v>79</v>
      </c>
      <c r="P49" s="48"/>
      <c r="Q49" s="48"/>
      <c r="R49" s="48"/>
      <c r="S49" s="48"/>
      <c r="T49" s="48"/>
      <c r="U49" s="48"/>
    </row>
    <row r="50" spans="1:21" ht="30.75" customHeight="1" x14ac:dyDescent="0.15">
      <c r="A50" s="48"/>
      <c r="B50" s="1178"/>
      <c r="C50" s="1179"/>
      <c r="D50" s="62"/>
      <c r="E50" s="1155" t="s">
        <v>15</v>
      </c>
      <c r="F50" s="1155"/>
      <c r="G50" s="1155"/>
      <c r="H50" s="1155"/>
      <c r="I50" s="1155"/>
      <c r="J50" s="1156"/>
      <c r="K50" s="63">
        <v>62</v>
      </c>
      <c r="L50" s="64">
        <v>60</v>
      </c>
      <c r="M50" s="64">
        <v>50</v>
      </c>
      <c r="N50" s="64">
        <v>50</v>
      </c>
      <c r="O50" s="65">
        <v>50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500</v>
      </c>
      <c r="L51" s="64" t="s">
        <v>500</v>
      </c>
      <c r="M51" s="64" t="s">
        <v>500</v>
      </c>
      <c r="N51" s="64" t="s">
        <v>500</v>
      </c>
      <c r="O51" s="65" t="s">
        <v>500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1452</v>
      </c>
      <c r="L52" s="64">
        <v>1457</v>
      </c>
      <c r="M52" s="64">
        <v>1502</v>
      </c>
      <c r="N52" s="64">
        <v>1529</v>
      </c>
      <c r="O52" s="65">
        <v>1515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581</v>
      </c>
      <c r="L53" s="69">
        <v>696</v>
      </c>
      <c r="M53" s="69">
        <v>702</v>
      </c>
      <c r="N53" s="69">
        <v>819</v>
      </c>
      <c r="O53" s="70">
        <v>761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558</v>
      </c>
      <c r="L57" s="81" t="s">
        <v>559</v>
      </c>
      <c r="M57" s="81" t="s">
        <v>560</v>
      </c>
      <c r="N57" s="81" t="s">
        <v>561</v>
      </c>
      <c r="O57" s="82" t="s">
        <v>562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gnHmfk8QCcEMB0z2v4fA3UVfhEDdDffhgm8GxUL3PcTHeQiKDdOgsBUaguDMmq+/3GqmnekktdvebKBZfo5kg==" saltValue="82WGuQEFThZ4N6lLLk2e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L43" sqref="L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539</v>
      </c>
      <c r="J40" s="103" t="s">
        <v>540</v>
      </c>
      <c r="K40" s="103" t="s">
        <v>541</v>
      </c>
      <c r="L40" s="103" t="s">
        <v>542</v>
      </c>
      <c r="M40" s="104" t="s">
        <v>543</v>
      </c>
    </row>
    <row r="41" spans="2:13" ht="27.75" customHeight="1" x14ac:dyDescent="0.15">
      <c r="B41" s="1196" t="s">
        <v>30</v>
      </c>
      <c r="C41" s="1197"/>
      <c r="D41" s="105"/>
      <c r="E41" s="1198" t="s">
        <v>31</v>
      </c>
      <c r="F41" s="1198"/>
      <c r="G41" s="1198"/>
      <c r="H41" s="1199"/>
      <c r="I41" s="355">
        <v>18635</v>
      </c>
      <c r="J41" s="356">
        <v>19616</v>
      </c>
      <c r="K41" s="356">
        <v>18866</v>
      </c>
      <c r="L41" s="356">
        <v>17508</v>
      </c>
      <c r="M41" s="357">
        <v>16417</v>
      </c>
    </row>
    <row r="42" spans="2:13" ht="27.75" customHeight="1" x14ac:dyDescent="0.15">
      <c r="B42" s="1186"/>
      <c r="C42" s="1187"/>
      <c r="D42" s="106"/>
      <c r="E42" s="1190" t="s">
        <v>32</v>
      </c>
      <c r="F42" s="1190"/>
      <c r="G42" s="1190"/>
      <c r="H42" s="1191"/>
      <c r="I42" s="358">
        <v>304</v>
      </c>
      <c r="J42" s="359">
        <v>235</v>
      </c>
      <c r="K42" s="359">
        <v>185</v>
      </c>
      <c r="L42" s="359">
        <v>135</v>
      </c>
      <c r="M42" s="360">
        <v>85</v>
      </c>
    </row>
    <row r="43" spans="2:13" ht="27.75" customHeight="1" x14ac:dyDescent="0.15">
      <c r="B43" s="1186"/>
      <c r="C43" s="1187"/>
      <c r="D43" s="106"/>
      <c r="E43" s="1190" t="s">
        <v>33</v>
      </c>
      <c r="F43" s="1190"/>
      <c r="G43" s="1190"/>
      <c r="H43" s="1191"/>
      <c r="I43" s="358">
        <v>4801</v>
      </c>
      <c r="J43" s="359">
        <v>4773</v>
      </c>
      <c r="K43" s="359">
        <v>4634</v>
      </c>
      <c r="L43" s="359">
        <v>4707</v>
      </c>
      <c r="M43" s="360">
        <v>4527</v>
      </c>
    </row>
    <row r="44" spans="2:13" ht="27.75" customHeight="1" x14ac:dyDescent="0.15">
      <c r="B44" s="1186"/>
      <c r="C44" s="1187"/>
      <c r="D44" s="106"/>
      <c r="E44" s="1190" t="s">
        <v>34</v>
      </c>
      <c r="F44" s="1190"/>
      <c r="G44" s="1190"/>
      <c r="H44" s="1191"/>
      <c r="I44" s="358">
        <v>806</v>
      </c>
      <c r="J44" s="359">
        <v>749</v>
      </c>
      <c r="K44" s="359">
        <v>833</v>
      </c>
      <c r="L44" s="359">
        <v>958</v>
      </c>
      <c r="M44" s="360">
        <v>936</v>
      </c>
    </row>
    <row r="45" spans="2:13" ht="27.75" customHeight="1" x14ac:dyDescent="0.15">
      <c r="B45" s="1186"/>
      <c r="C45" s="1187"/>
      <c r="D45" s="106"/>
      <c r="E45" s="1190" t="s">
        <v>35</v>
      </c>
      <c r="F45" s="1190"/>
      <c r="G45" s="1190"/>
      <c r="H45" s="1191"/>
      <c r="I45" s="358">
        <v>1421</v>
      </c>
      <c r="J45" s="359">
        <v>1422</v>
      </c>
      <c r="K45" s="359">
        <v>1436</v>
      </c>
      <c r="L45" s="359">
        <v>1423</v>
      </c>
      <c r="M45" s="360">
        <v>1408</v>
      </c>
    </row>
    <row r="46" spans="2:13" ht="27.75" customHeight="1" x14ac:dyDescent="0.15">
      <c r="B46" s="1186"/>
      <c r="C46" s="1187"/>
      <c r="D46" s="107"/>
      <c r="E46" s="1190" t="s">
        <v>36</v>
      </c>
      <c r="F46" s="1190"/>
      <c r="G46" s="1190"/>
      <c r="H46" s="1191"/>
      <c r="I46" s="358" t="s">
        <v>500</v>
      </c>
      <c r="J46" s="359" t="s">
        <v>500</v>
      </c>
      <c r="K46" s="359" t="s">
        <v>500</v>
      </c>
      <c r="L46" s="359" t="s">
        <v>500</v>
      </c>
      <c r="M46" s="360" t="s">
        <v>500</v>
      </c>
    </row>
    <row r="47" spans="2:13" ht="27.75" customHeight="1" x14ac:dyDescent="0.15">
      <c r="B47" s="1186"/>
      <c r="C47" s="1187"/>
      <c r="D47" s="108"/>
      <c r="E47" s="1200" t="s">
        <v>37</v>
      </c>
      <c r="F47" s="1201"/>
      <c r="G47" s="1201"/>
      <c r="H47" s="1202"/>
      <c r="I47" s="358" t="s">
        <v>500</v>
      </c>
      <c r="J47" s="359" t="s">
        <v>500</v>
      </c>
      <c r="K47" s="359" t="s">
        <v>500</v>
      </c>
      <c r="L47" s="359" t="s">
        <v>500</v>
      </c>
      <c r="M47" s="360" t="s">
        <v>500</v>
      </c>
    </row>
    <row r="48" spans="2:13" ht="27.75" customHeight="1" x14ac:dyDescent="0.15">
      <c r="B48" s="1186"/>
      <c r="C48" s="1187"/>
      <c r="D48" s="106"/>
      <c r="E48" s="1190" t="s">
        <v>38</v>
      </c>
      <c r="F48" s="1190"/>
      <c r="G48" s="1190"/>
      <c r="H48" s="1191"/>
      <c r="I48" s="358" t="s">
        <v>500</v>
      </c>
      <c r="J48" s="359" t="s">
        <v>500</v>
      </c>
      <c r="K48" s="359" t="s">
        <v>500</v>
      </c>
      <c r="L48" s="359" t="s">
        <v>500</v>
      </c>
      <c r="M48" s="360" t="s">
        <v>500</v>
      </c>
    </row>
    <row r="49" spans="2:13" ht="27.75" customHeight="1" x14ac:dyDescent="0.15">
      <c r="B49" s="1188"/>
      <c r="C49" s="1189"/>
      <c r="D49" s="106"/>
      <c r="E49" s="1190" t="s">
        <v>39</v>
      </c>
      <c r="F49" s="1190"/>
      <c r="G49" s="1190"/>
      <c r="H49" s="1191"/>
      <c r="I49" s="358" t="s">
        <v>500</v>
      </c>
      <c r="J49" s="359" t="s">
        <v>500</v>
      </c>
      <c r="K49" s="359" t="s">
        <v>500</v>
      </c>
      <c r="L49" s="359" t="s">
        <v>500</v>
      </c>
      <c r="M49" s="360" t="s">
        <v>500</v>
      </c>
    </row>
    <row r="50" spans="2:13" ht="27.75" customHeight="1" x14ac:dyDescent="0.15">
      <c r="B50" s="1184" t="s">
        <v>40</v>
      </c>
      <c r="C50" s="1185"/>
      <c r="D50" s="109"/>
      <c r="E50" s="1190" t="s">
        <v>41</v>
      </c>
      <c r="F50" s="1190"/>
      <c r="G50" s="1190"/>
      <c r="H50" s="1191"/>
      <c r="I50" s="358">
        <v>4789</v>
      </c>
      <c r="J50" s="359">
        <v>4834</v>
      </c>
      <c r="K50" s="359">
        <v>5673</v>
      </c>
      <c r="L50" s="359">
        <v>6042</v>
      </c>
      <c r="M50" s="360">
        <v>6122</v>
      </c>
    </row>
    <row r="51" spans="2:13" ht="27.75" customHeight="1" x14ac:dyDescent="0.15">
      <c r="B51" s="1186"/>
      <c r="C51" s="1187"/>
      <c r="D51" s="106"/>
      <c r="E51" s="1190" t="s">
        <v>42</v>
      </c>
      <c r="F51" s="1190"/>
      <c r="G51" s="1190"/>
      <c r="H51" s="1191"/>
      <c r="I51" s="358">
        <v>170</v>
      </c>
      <c r="J51" s="359">
        <v>156</v>
      </c>
      <c r="K51" s="359">
        <v>143</v>
      </c>
      <c r="L51" s="359">
        <v>115</v>
      </c>
      <c r="M51" s="360">
        <v>90</v>
      </c>
    </row>
    <row r="52" spans="2:13" ht="27.75" customHeight="1" x14ac:dyDescent="0.15">
      <c r="B52" s="1188"/>
      <c r="C52" s="1189"/>
      <c r="D52" s="106"/>
      <c r="E52" s="1190" t="s">
        <v>43</v>
      </c>
      <c r="F52" s="1190"/>
      <c r="G52" s="1190"/>
      <c r="H52" s="1191"/>
      <c r="I52" s="358">
        <v>17486</v>
      </c>
      <c r="J52" s="359">
        <v>17681</v>
      </c>
      <c r="K52" s="359">
        <v>16979</v>
      </c>
      <c r="L52" s="359">
        <v>15944</v>
      </c>
      <c r="M52" s="360">
        <v>14883</v>
      </c>
    </row>
    <row r="53" spans="2:13" ht="27.75" customHeight="1" thickBot="1" x14ac:dyDescent="0.2">
      <c r="B53" s="1192" t="s">
        <v>19</v>
      </c>
      <c r="C53" s="1193"/>
      <c r="D53" s="110"/>
      <c r="E53" s="1194" t="s">
        <v>44</v>
      </c>
      <c r="F53" s="1194"/>
      <c r="G53" s="1194"/>
      <c r="H53" s="1195"/>
      <c r="I53" s="361">
        <v>3523</v>
      </c>
      <c r="J53" s="362">
        <v>4124</v>
      </c>
      <c r="K53" s="362">
        <v>3160</v>
      </c>
      <c r="L53" s="362">
        <v>2630</v>
      </c>
      <c r="M53" s="363">
        <v>2277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9hVimVssMs0XiECTAQ4IC3zPIMwZIE+a6zp7DIbkZ89haAkxSdGlgPU/JtX6AXd90zM57MIkkp2lO0bDnvUoA==" saltValue="IEF767S7aJxYGN5YlVE1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541</v>
      </c>
      <c r="G54" s="119" t="s">
        <v>542</v>
      </c>
      <c r="H54" s="120" t="s">
        <v>543</v>
      </c>
    </row>
    <row r="55" spans="2:8" ht="52.5" customHeight="1" x14ac:dyDescent="0.15">
      <c r="B55" s="121"/>
      <c r="C55" s="1211" t="s">
        <v>46</v>
      </c>
      <c r="D55" s="1211"/>
      <c r="E55" s="1212"/>
      <c r="F55" s="122">
        <v>1774</v>
      </c>
      <c r="G55" s="122">
        <v>1754</v>
      </c>
      <c r="H55" s="123">
        <v>1504</v>
      </c>
    </row>
    <row r="56" spans="2:8" ht="52.5" customHeight="1" x14ac:dyDescent="0.15">
      <c r="B56" s="124"/>
      <c r="C56" s="1213" t="s">
        <v>47</v>
      </c>
      <c r="D56" s="1213"/>
      <c r="E56" s="1214"/>
      <c r="F56" s="125">
        <v>1214</v>
      </c>
      <c r="G56" s="125">
        <v>1364</v>
      </c>
      <c r="H56" s="126">
        <v>1564</v>
      </c>
    </row>
    <row r="57" spans="2:8" ht="53.25" customHeight="1" x14ac:dyDescent="0.15">
      <c r="B57" s="124"/>
      <c r="C57" s="1215" t="s">
        <v>48</v>
      </c>
      <c r="D57" s="1215"/>
      <c r="E57" s="1216"/>
      <c r="F57" s="127">
        <v>4684</v>
      </c>
      <c r="G57" s="127">
        <v>4897</v>
      </c>
      <c r="H57" s="128">
        <v>4892</v>
      </c>
    </row>
    <row r="58" spans="2:8" ht="45.75" customHeight="1" x14ac:dyDescent="0.15">
      <c r="B58" s="129"/>
      <c r="C58" s="1203" t="s">
        <v>578</v>
      </c>
      <c r="D58" s="1204"/>
      <c r="E58" s="1205"/>
      <c r="F58" s="130">
        <v>2460</v>
      </c>
      <c r="G58" s="130">
        <v>2460</v>
      </c>
      <c r="H58" s="131">
        <v>2325</v>
      </c>
    </row>
    <row r="59" spans="2:8" ht="45.75" customHeight="1" x14ac:dyDescent="0.15">
      <c r="B59" s="129"/>
      <c r="C59" s="1203" t="s">
        <v>579</v>
      </c>
      <c r="D59" s="1204"/>
      <c r="E59" s="1205"/>
      <c r="F59" s="130">
        <v>852</v>
      </c>
      <c r="G59" s="130">
        <v>1052</v>
      </c>
      <c r="H59" s="131">
        <v>1052</v>
      </c>
    </row>
    <row r="60" spans="2:8" ht="45.75" customHeight="1" x14ac:dyDescent="0.15">
      <c r="B60" s="129"/>
      <c r="C60" s="1203" t="s">
        <v>580</v>
      </c>
      <c r="D60" s="1204"/>
      <c r="E60" s="1205"/>
      <c r="F60" s="130">
        <v>565</v>
      </c>
      <c r="G60" s="130">
        <v>583</v>
      </c>
      <c r="H60" s="131">
        <v>690</v>
      </c>
    </row>
    <row r="61" spans="2:8" ht="45.75" customHeight="1" x14ac:dyDescent="0.15">
      <c r="B61" s="129"/>
      <c r="C61" s="1203" t="s">
        <v>581</v>
      </c>
      <c r="D61" s="1204"/>
      <c r="E61" s="1205"/>
      <c r="F61" s="130">
        <v>406</v>
      </c>
      <c r="G61" s="130">
        <v>406</v>
      </c>
      <c r="H61" s="131">
        <v>406</v>
      </c>
    </row>
    <row r="62" spans="2:8" ht="45.75" customHeight="1" thickBot="1" x14ac:dyDescent="0.2">
      <c r="B62" s="132"/>
      <c r="C62" s="1206" t="s">
        <v>582</v>
      </c>
      <c r="D62" s="1207"/>
      <c r="E62" s="1208"/>
      <c r="F62" s="133">
        <v>124</v>
      </c>
      <c r="G62" s="133">
        <v>135</v>
      </c>
      <c r="H62" s="134">
        <v>146</v>
      </c>
    </row>
    <row r="63" spans="2:8" ht="52.5" customHeight="1" thickBot="1" x14ac:dyDescent="0.2">
      <c r="B63" s="135"/>
      <c r="C63" s="1209" t="s">
        <v>49</v>
      </c>
      <c r="D63" s="1209"/>
      <c r="E63" s="1210"/>
      <c r="F63" s="136">
        <v>7672</v>
      </c>
      <c r="G63" s="136">
        <v>8015</v>
      </c>
      <c r="H63" s="137">
        <v>7960</v>
      </c>
    </row>
    <row r="64" spans="2:8" x14ac:dyDescent="0.15"/>
  </sheetData>
  <sheetProtection algorithmName="SHA-512" hashValue="n2RaurPmfYAhlp6KPjafnZ/Qfyq8oVkSmuiQGMHSCtJaAD8Yk+ZNjUJy+YWJpXGGdTVS83J/eq+rhtrh6sbZDQ==" saltValue="EO+TBnZcAmTnSqMnXC6u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538</v>
      </c>
      <c r="G2" s="151"/>
      <c r="H2" s="152"/>
    </row>
    <row r="3" spans="1:8" x14ac:dyDescent="0.15">
      <c r="A3" s="148" t="s">
        <v>531</v>
      </c>
      <c r="B3" s="153"/>
      <c r="C3" s="154"/>
      <c r="D3" s="155">
        <v>79237</v>
      </c>
      <c r="E3" s="156"/>
      <c r="F3" s="157">
        <v>51264</v>
      </c>
      <c r="G3" s="158"/>
      <c r="H3" s="159"/>
    </row>
    <row r="4" spans="1:8" x14ac:dyDescent="0.15">
      <c r="A4" s="160"/>
      <c r="B4" s="161"/>
      <c r="C4" s="162"/>
      <c r="D4" s="163">
        <v>63066</v>
      </c>
      <c r="E4" s="164"/>
      <c r="F4" s="165">
        <v>26040</v>
      </c>
      <c r="G4" s="166"/>
      <c r="H4" s="167"/>
    </row>
    <row r="5" spans="1:8" x14ac:dyDescent="0.15">
      <c r="A5" s="148" t="s">
        <v>533</v>
      </c>
      <c r="B5" s="153"/>
      <c r="C5" s="154"/>
      <c r="D5" s="155">
        <v>128983</v>
      </c>
      <c r="E5" s="156"/>
      <c r="F5" s="157">
        <v>52068</v>
      </c>
      <c r="G5" s="158"/>
      <c r="H5" s="159"/>
    </row>
    <row r="6" spans="1:8" x14ac:dyDescent="0.15">
      <c r="A6" s="160"/>
      <c r="B6" s="161"/>
      <c r="C6" s="162"/>
      <c r="D6" s="163">
        <v>78262</v>
      </c>
      <c r="E6" s="164"/>
      <c r="F6" s="165">
        <v>26936</v>
      </c>
      <c r="G6" s="166"/>
      <c r="H6" s="167"/>
    </row>
    <row r="7" spans="1:8" x14ac:dyDescent="0.15">
      <c r="A7" s="148" t="s">
        <v>534</v>
      </c>
      <c r="B7" s="153"/>
      <c r="C7" s="154"/>
      <c r="D7" s="155">
        <v>37998</v>
      </c>
      <c r="E7" s="156"/>
      <c r="F7" s="157">
        <v>47161</v>
      </c>
      <c r="G7" s="158"/>
      <c r="H7" s="159"/>
    </row>
    <row r="8" spans="1:8" x14ac:dyDescent="0.15">
      <c r="A8" s="160"/>
      <c r="B8" s="161"/>
      <c r="C8" s="162"/>
      <c r="D8" s="163">
        <v>31307</v>
      </c>
      <c r="E8" s="164"/>
      <c r="F8" s="165">
        <v>24595</v>
      </c>
      <c r="G8" s="166"/>
      <c r="H8" s="167"/>
    </row>
    <row r="9" spans="1:8" x14ac:dyDescent="0.15">
      <c r="A9" s="148" t="s">
        <v>535</v>
      </c>
      <c r="B9" s="153"/>
      <c r="C9" s="154"/>
      <c r="D9" s="155">
        <v>29598</v>
      </c>
      <c r="E9" s="156"/>
      <c r="F9" s="157">
        <v>43423</v>
      </c>
      <c r="G9" s="158"/>
      <c r="H9" s="159"/>
    </row>
    <row r="10" spans="1:8" x14ac:dyDescent="0.15">
      <c r="A10" s="160"/>
      <c r="B10" s="161"/>
      <c r="C10" s="162"/>
      <c r="D10" s="163">
        <v>24620</v>
      </c>
      <c r="E10" s="164"/>
      <c r="F10" s="165">
        <v>22207</v>
      </c>
      <c r="G10" s="166"/>
      <c r="H10" s="167"/>
    </row>
    <row r="11" spans="1:8" x14ac:dyDescent="0.15">
      <c r="A11" s="148" t="s">
        <v>536</v>
      </c>
      <c r="B11" s="153"/>
      <c r="C11" s="154"/>
      <c r="D11" s="155">
        <v>43990</v>
      </c>
      <c r="E11" s="156"/>
      <c r="F11" s="157">
        <v>45265</v>
      </c>
      <c r="G11" s="158"/>
      <c r="H11" s="159"/>
    </row>
    <row r="12" spans="1:8" x14ac:dyDescent="0.15">
      <c r="A12" s="160"/>
      <c r="B12" s="161"/>
      <c r="C12" s="168"/>
      <c r="D12" s="163">
        <v>39319</v>
      </c>
      <c r="E12" s="164"/>
      <c r="F12" s="165">
        <v>22600</v>
      </c>
      <c r="G12" s="166"/>
      <c r="H12" s="167"/>
    </row>
    <row r="13" spans="1:8" x14ac:dyDescent="0.15">
      <c r="A13" s="148"/>
      <c r="B13" s="153"/>
      <c r="C13" s="169"/>
      <c r="D13" s="170">
        <v>63961</v>
      </c>
      <c r="E13" s="171"/>
      <c r="F13" s="172">
        <v>47836</v>
      </c>
      <c r="G13" s="173"/>
      <c r="H13" s="159"/>
    </row>
    <row r="14" spans="1:8" x14ac:dyDescent="0.15">
      <c r="A14" s="160"/>
      <c r="B14" s="161"/>
      <c r="C14" s="162"/>
      <c r="D14" s="163">
        <v>47315</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11.25</v>
      </c>
      <c r="C19" s="174">
        <f>ROUND(VALUE(SUBSTITUTE(実質収支比率等に係る経年分析!G$48,"▲","-")),2)</f>
        <v>10.47</v>
      </c>
      <c r="D19" s="174">
        <f>ROUND(VALUE(SUBSTITUTE(実質収支比率等に係る経年分析!H$48,"▲","-")),2)</f>
        <v>17.71</v>
      </c>
      <c r="E19" s="174">
        <f>ROUND(VALUE(SUBSTITUTE(実質収支比率等に係る経年分析!I$48,"▲","-")),2)</f>
        <v>17.059999999999999</v>
      </c>
      <c r="F19" s="174">
        <f>ROUND(VALUE(SUBSTITUTE(実質収支比率等に係る経年分析!J$48,"▲","-")),2)</f>
        <v>10.64</v>
      </c>
    </row>
    <row r="20" spans="1:11" x14ac:dyDescent="0.15">
      <c r="A20" s="174" t="s">
        <v>53</v>
      </c>
      <c r="B20" s="174">
        <f>ROUND(VALUE(SUBSTITUTE(実質収支比率等に係る経年分析!F$47,"▲","-")),2)</f>
        <v>20.309999999999999</v>
      </c>
      <c r="C20" s="174">
        <f>ROUND(VALUE(SUBSTITUTE(実質収支比率等に係る経年分析!G$47,"▲","-")),2)</f>
        <v>15.67</v>
      </c>
      <c r="D20" s="174">
        <f>ROUND(VALUE(SUBSTITUTE(実質収支比率等に係る経年分析!H$47,"▲","-")),2)</f>
        <v>20.62</v>
      </c>
      <c r="E20" s="174">
        <f>ROUND(VALUE(SUBSTITUTE(実質収支比率等に係る経年分析!I$47,"▲","-")),2)</f>
        <v>20.78</v>
      </c>
      <c r="F20" s="174">
        <f>ROUND(VALUE(SUBSTITUTE(実質収支比率等に係る経年分析!J$47,"▲","-")),2)</f>
        <v>17.48</v>
      </c>
    </row>
    <row r="21" spans="1:11" x14ac:dyDescent="0.15">
      <c r="A21" s="174" t="s">
        <v>54</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-3.95</v>
      </c>
      <c r="D21" s="174">
        <f>IF(ISNUMBER(VALUE(SUBSTITUTE(実質収支比率等に係る経年分析!H$49,"▲","-"))),ROUND(VALUE(SUBSTITUTE(実質収支比率等に係る経年分析!H$49,"▲","-")),2),NA())</f>
        <v>13.82</v>
      </c>
      <c r="E21" s="174">
        <f>IF(ISNUMBER(VALUE(SUBSTITUTE(実質収支比率等に係る経年分析!I$49,"▲","-"))),ROUND(VALUE(SUBSTITUTE(実質収支比率等に係る経年分析!I$49,"▲","-")),2),NA())</f>
        <v>-1.22</v>
      </c>
      <c r="F21" s="174">
        <f>IF(ISNUMBER(VALUE(SUBSTITUTE(実質収支比率等に係る経年分析!J$49,"▲","-"))),ROUND(VALUE(SUBSTITUTE(実質収支比率等に係る経年分析!J$49,"▲","-")),2),NA())</f>
        <v>-8.98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0.57999999999999996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0.67</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上九一色簡易水道事業特別会計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0.28999999999999998</v>
      </c>
    </row>
    <row r="30" spans="1:11" x14ac:dyDescent="0.15">
      <c r="A30" s="175" t="str">
        <f>IF(連結実質赤字比率に係る赤字・黒字の構成分析!C$40="",NA(),連結実質赤字比率に係る赤字・黒字の構成分析!C$40)</f>
        <v>河口湖治水事業特別会計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0.28999999999999998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0.28000000000000003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0.28000000000000003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0.31</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15">
      <c r="A32" s="175" t="str">
        <f>IF(連結実質赤字比率に係る赤字・黒字の構成分析!C$38="",NA(),連結実質赤字比率に係る赤字・黒字の構成分析!C$38)</f>
        <v>河口湖簡易水道事業特別会計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9.6999999999999993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1452</v>
      </c>
      <c r="E42" s="176"/>
      <c r="F42" s="176"/>
      <c r="G42" s="176">
        <f>'実質公債費比率（分子）の構造'!L$52</f>
        <v>1457</v>
      </c>
      <c r="H42" s="176"/>
      <c r="I42" s="176"/>
      <c r="J42" s="176">
        <f>'実質公債費比率（分子）の構造'!M$52</f>
        <v>1502</v>
      </c>
      <c r="K42" s="176"/>
      <c r="L42" s="176"/>
      <c r="M42" s="176">
        <f>'実質公債費比率（分子）の構造'!N$52</f>
        <v>1529</v>
      </c>
      <c r="N42" s="176"/>
      <c r="O42" s="176"/>
      <c r="P42" s="176">
        <f>'実質公債費比率（分子）の構造'!O$52</f>
        <v>1515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62</v>
      </c>
      <c r="C44" s="176"/>
      <c r="D44" s="176"/>
      <c r="E44" s="176">
        <f>'実質公債費比率（分子）の構造'!L$50</f>
        <v>60</v>
      </c>
      <c r="F44" s="176"/>
      <c r="G44" s="176"/>
      <c r="H44" s="176">
        <f>'実質公債費比率（分子）の構造'!M$50</f>
        <v>50</v>
      </c>
      <c r="I44" s="176"/>
      <c r="J44" s="176"/>
      <c r="K44" s="176">
        <f>'実質公債費比率（分子）の構造'!N$50</f>
        <v>50</v>
      </c>
      <c r="L44" s="176"/>
      <c r="M44" s="176"/>
      <c r="N44" s="176">
        <f>'実質公債費比率（分子）の構造'!O$50</f>
        <v>50</v>
      </c>
      <c r="O44" s="176"/>
      <c r="P44" s="176"/>
    </row>
    <row r="45" spans="1:16" x14ac:dyDescent="0.15">
      <c r="A45" s="176" t="s">
        <v>63</v>
      </c>
      <c r="B45" s="176">
        <f>'実質公債費比率（分子）の構造'!K$49</f>
        <v>72</v>
      </c>
      <c r="C45" s="176"/>
      <c r="D45" s="176"/>
      <c r="E45" s="176">
        <f>'実質公債費比率（分子）の構造'!L$49</f>
        <v>85</v>
      </c>
      <c r="F45" s="176"/>
      <c r="G45" s="176"/>
      <c r="H45" s="176">
        <f>'実質公債費比率（分子）の構造'!M$49</f>
        <v>95</v>
      </c>
      <c r="I45" s="176"/>
      <c r="J45" s="176"/>
      <c r="K45" s="176">
        <f>'実質公債費比率（分子）の構造'!N$49</f>
        <v>95</v>
      </c>
      <c r="L45" s="176"/>
      <c r="M45" s="176"/>
      <c r="N45" s="176">
        <f>'実質公債費比率（分子）の構造'!O$49</f>
        <v>79</v>
      </c>
      <c r="O45" s="176"/>
      <c r="P45" s="176"/>
    </row>
    <row r="46" spans="1:16" x14ac:dyDescent="0.15">
      <c r="A46" s="176" t="s">
        <v>64</v>
      </c>
      <c r="B46" s="176">
        <f>'実質公債費比率（分子）の構造'!K$48</f>
        <v>358</v>
      </c>
      <c r="C46" s="176"/>
      <c r="D46" s="176"/>
      <c r="E46" s="176">
        <f>'実質公債費比率（分子）の構造'!L$48</f>
        <v>388</v>
      </c>
      <c r="F46" s="176"/>
      <c r="G46" s="176"/>
      <c r="H46" s="176">
        <f>'実質公債費比率（分子）の構造'!M$48</f>
        <v>352</v>
      </c>
      <c r="I46" s="176"/>
      <c r="J46" s="176"/>
      <c r="K46" s="176">
        <f>'実質公債費比率（分子）の構造'!N$48</f>
        <v>424</v>
      </c>
      <c r="L46" s="176"/>
      <c r="M46" s="176"/>
      <c r="N46" s="176">
        <f>'実質公債費比率（分子）の構造'!O$48</f>
        <v>396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1541</v>
      </c>
      <c r="C49" s="176"/>
      <c r="D49" s="176"/>
      <c r="E49" s="176">
        <f>'実質公債費比率（分子）の構造'!L$45</f>
        <v>1620</v>
      </c>
      <c r="F49" s="176"/>
      <c r="G49" s="176"/>
      <c r="H49" s="176">
        <f>'実質公債費比率（分子）の構造'!M$45</f>
        <v>1707</v>
      </c>
      <c r="I49" s="176"/>
      <c r="J49" s="176"/>
      <c r="K49" s="176">
        <f>'実質公債費比率（分子）の構造'!N$45</f>
        <v>1779</v>
      </c>
      <c r="L49" s="176"/>
      <c r="M49" s="176"/>
      <c r="N49" s="176">
        <f>'実質公債費比率（分子）の構造'!O$45</f>
        <v>1751</v>
      </c>
      <c r="O49" s="176"/>
      <c r="P49" s="176"/>
    </row>
    <row r="50" spans="1:16" x14ac:dyDescent="0.15">
      <c r="A50" s="176" t="s">
        <v>67</v>
      </c>
      <c r="B50" s="176" t="e">
        <f>NA()</f>
        <v>#N/A</v>
      </c>
      <c r="C50" s="176">
        <f>IF(ISNUMBER('実質公債費比率（分子）の構造'!K$53),'実質公債費比率（分子）の構造'!K$53,NA())</f>
        <v>581</v>
      </c>
      <c r="D50" s="176" t="e">
        <f>NA()</f>
        <v>#N/A</v>
      </c>
      <c r="E50" s="176" t="e">
        <f>NA()</f>
        <v>#N/A</v>
      </c>
      <c r="F50" s="176">
        <f>IF(ISNUMBER('実質公債費比率（分子）の構造'!L$53),'実質公債費比率（分子）の構造'!L$53,NA())</f>
        <v>696</v>
      </c>
      <c r="G50" s="176" t="e">
        <f>NA()</f>
        <v>#N/A</v>
      </c>
      <c r="H50" s="176" t="e">
        <f>NA()</f>
        <v>#N/A</v>
      </c>
      <c r="I50" s="176">
        <f>IF(ISNUMBER('実質公債費比率（分子）の構造'!M$53),'実質公債費比率（分子）の構造'!M$53,NA())</f>
        <v>702</v>
      </c>
      <c r="J50" s="176" t="e">
        <f>NA()</f>
        <v>#N/A</v>
      </c>
      <c r="K50" s="176" t="e">
        <f>NA()</f>
        <v>#N/A</v>
      </c>
      <c r="L50" s="176">
        <f>IF(ISNUMBER('実質公債費比率（分子）の構造'!N$53),'実質公債費比率（分子）の構造'!N$53,NA())</f>
        <v>819</v>
      </c>
      <c r="M50" s="176" t="e">
        <f>NA()</f>
        <v>#N/A</v>
      </c>
      <c r="N50" s="176" t="e">
        <f>NA()</f>
        <v>#N/A</v>
      </c>
      <c r="O50" s="176">
        <f>IF(ISNUMBER('実質公債費比率（分子）の構造'!O$53),'実質公債費比率（分子）の構造'!O$53,NA())</f>
        <v>761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17486</v>
      </c>
      <c r="E56" s="175"/>
      <c r="F56" s="175"/>
      <c r="G56" s="175">
        <f>'将来負担比率（分子）の構造'!J$52</f>
        <v>17681</v>
      </c>
      <c r="H56" s="175"/>
      <c r="I56" s="175"/>
      <c r="J56" s="175">
        <f>'将来負担比率（分子）の構造'!K$52</f>
        <v>16979</v>
      </c>
      <c r="K56" s="175"/>
      <c r="L56" s="175"/>
      <c r="M56" s="175">
        <f>'将来負担比率（分子）の構造'!L$52</f>
        <v>15944</v>
      </c>
      <c r="N56" s="175"/>
      <c r="O56" s="175"/>
      <c r="P56" s="175">
        <f>'将来負担比率（分子）の構造'!M$52</f>
        <v>14883</v>
      </c>
    </row>
    <row r="57" spans="1:16" x14ac:dyDescent="0.15">
      <c r="A57" s="175" t="s">
        <v>42</v>
      </c>
      <c r="B57" s="175"/>
      <c r="C57" s="175"/>
      <c r="D57" s="175">
        <f>'将来負担比率（分子）の構造'!I$51</f>
        <v>170</v>
      </c>
      <c r="E57" s="175"/>
      <c r="F57" s="175"/>
      <c r="G57" s="175">
        <f>'将来負担比率（分子）の構造'!J$51</f>
        <v>156</v>
      </c>
      <c r="H57" s="175"/>
      <c r="I57" s="175"/>
      <c r="J57" s="175">
        <f>'将来負担比率（分子）の構造'!K$51</f>
        <v>143</v>
      </c>
      <c r="K57" s="175"/>
      <c r="L57" s="175"/>
      <c r="M57" s="175">
        <f>'将来負担比率（分子）の構造'!L$51</f>
        <v>115</v>
      </c>
      <c r="N57" s="175"/>
      <c r="O57" s="175"/>
      <c r="P57" s="175">
        <f>'将来負担比率（分子）の構造'!M$51</f>
        <v>90</v>
      </c>
    </row>
    <row r="58" spans="1:16" x14ac:dyDescent="0.15">
      <c r="A58" s="175" t="s">
        <v>41</v>
      </c>
      <c r="B58" s="175"/>
      <c r="C58" s="175"/>
      <c r="D58" s="175">
        <f>'将来負担比率（分子）の構造'!I$50</f>
        <v>4789</v>
      </c>
      <c r="E58" s="175"/>
      <c r="F58" s="175"/>
      <c r="G58" s="175">
        <f>'将来負担比率（分子）の構造'!J$50</f>
        <v>4834</v>
      </c>
      <c r="H58" s="175"/>
      <c r="I58" s="175"/>
      <c r="J58" s="175">
        <f>'将来負担比率（分子）の構造'!K$50</f>
        <v>5673</v>
      </c>
      <c r="K58" s="175"/>
      <c r="L58" s="175"/>
      <c r="M58" s="175">
        <f>'将来負担比率（分子）の構造'!L$50</f>
        <v>6042</v>
      </c>
      <c r="N58" s="175"/>
      <c r="O58" s="175"/>
      <c r="P58" s="175">
        <f>'将来負担比率（分子）の構造'!M$50</f>
        <v>6122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1421</v>
      </c>
      <c r="C62" s="175"/>
      <c r="D62" s="175"/>
      <c r="E62" s="175">
        <f>'将来負担比率（分子）の構造'!J$45</f>
        <v>1422</v>
      </c>
      <c r="F62" s="175"/>
      <c r="G62" s="175"/>
      <c r="H62" s="175">
        <f>'将来負担比率（分子）の構造'!K$45</f>
        <v>1436</v>
      </c>
      <c r="I62" s="175"/>
      <c r="J62" s="175"/>
      <c r="K62" s="175">
        <f>'将来負担比率（分子）の構造'!L$45</f>
        <v>1423</v>
      </c>
      <c r="L62" s="175"/>
      <c r="M62" s="175"/>
      <c r="N62" s="175">
        <f>'将来負担比率（分子）の構造'!M$45</f>
        <v>1408</v>
      </c>
      <c r="O62" s="175"/>
      <c r="P62" s="175"/>
    </row>
    <row r="63" spans="1:16" x14ac:dyDescent="0.15">
      <c r="A63" s="175" t="s">
        <v>34</v>
      </c>
      <c r="B63" s="175">
        <f>'将来負担比率（分子）の構造'!I$44</f>
        <v>806</v>
      </c>
      <c r="C63" s="175"/>
      <c r="D63" s="175"/>
      <c r="E63" s="175">
        <f>'将来負担比率（分子）の構造'!J$44</f>
        <v>749</v>
      </c>
      <c r="F63" s="175"/>
      <c r="G63" s="175"/>
      <c r="H63" s="175">
        <f>'将来負担比率（分子）の構造'!K$44</f>
        <v>833</v>
      </c>
      <c r="I63" s="175"/>
      <c r="J63" s="175"/>
      <c r="K63" s="175">
        <f>'将来負担比率（分子）の構造'!L$44</f>
        <v>958</v>
      </c>
      <c r="L63" s="175"/>
      <c r="M63" s="175"/>
      <c r="N63" s="175">
        <f>'将来負担比率（分子）の構造'!M$44</f>
        <v>936</v>
      </c>
      <c r="O63" s="175"/>
      <c r="P63" s="175"/>
    </row>
    <row r="64" spans="1:16" x14ac:dyDescent="0.15">
      <c r="A64" s="175" t="s">
        <v>33</v>
      </c>
      <c r="B64" s="175">
        <f>'将来負担比率（分子）の構造'!I$43</f>
        <v>4801</v>
      </c>
      <c r="C64" s="175"/>
      <c r="D64" s="175"/>
      <c r="E64" s="175">
        <f>'将来負担比率（分子）の構造'!J$43</f>
        <v>4773</v>
      </c>
      <c r="F64" s="175"/>
      <c r="G64" s="175"/>
      <c r="H64" s="175">
        <f>'将来負担比率（分子）の構造'!K$43</f>
        <v>4634</v>
      </c>
      <c r="I64" s="175"/>
      <c r="J64" s="175"/>
      <c r="K64" s="175">
        <f>'将来負担比率（分子）の構造'!L$43</f>
        <v>4707</v>
      </c>
      <c r="L64" s="175"/>
      <c r="M64" s="175"/>
      <c r="N64" s="175">
        <f>'将来負担比率（分子）の構造'!M$43</f>
        <v>4527</v>
      </c>
      <c r="O64" s="175"/>
      <c r="P64" s="175"/>
    </row>
    <row r="65" spans="1:16" x14ac:dyDescent="0.15">
      <c r="A65" s="175" t="s">
        <v>32</v>
      </c>
      <c r="B65" s="175">
        <f>'将来負担比率（分子）の構造'!I$42</f>
        <v>304</v>
      </c>
      <c r="C65" s="175"/>
      <c r="D65" s="175"/>
      <c r="E65" s="175">
        <f>'将来負担比率（分子）の構造'!J$42</f>
        <v>235</v>
      </c>
      <c r="F65" s="175"/>
      <c r="G65" s="175"/>
      <c r="H65" s="175">
        <f>'将来負担比率（分子）の構造'!K$42</f>
        <v>185</v>
      </c>
      <c r="I65" s="175"/>
      <c r="J65" s="175"/>
      <c r="K65" s="175">
        <f>'将来負担比率（分子）の構造'!L$42</f>
        <v>135</v>
      </c>
      <c r="L65" s="175"/>
      <c r="M65" s="175"/>
      <c r="N65" s="175">
        <f>'将来負担比率（分子）の構造'!M$42</f>
        <v>85</v>
      </c>
      <c r="O65" s="175"/>
      <c r="P65" s="175"/>
    </row>
    <row r="66" spans="1:16" x14ac:dyDescent="0.15">
      <c r="A66" s="175" t="s">
        <v>31</v>
      </c>
      <c r="B66" s="175">
        <f>'将来負担比率（分子）の構造'!I$41</f>
        <v>18635</v>
      </c>
      <c r="C66" s="175"/>
      <c r="D66" s="175"/>
      <c r="E66" s="175">
        <f>'将来負担比率（分子）の構造'!J$41</f>
        <v>19616</v>
      </c>
      <c r="F66" s="175"/>
      <c r="G66" s="175"/>
      <c r="H66" s="175">
        <f>'将来負担比率（分子）の構造'!K$41</f>
        <v>18866</v>
      </c>
      <c r="I66" s="175"/>
      <c r="J66" s="175"/>
      <c r="K66" s="175">
        <f>'将来負担比率（分子）の構造'!L$41</f>
        <v>17508</v>
      </c>
      <c r="L66" s="175"/>
      <c r="M66" s="175"/>
      <c r="N66" s="175">
        <f>'将来負担比率（分子）の構造'!M$41</f>
        <v>16417</v>
      </c>
      <c r="O66" s="175"/>
      <c r="P66" s="175"/>
    </row>
    <row r="67" spans="1:16" x14ac:dyDescent="0.15">
      <c r="A67" s="175" t="s">
        <v>71</v>
      </c>
      <c r="B67" s="175" t="e">
        <f>NA()</f>
        <v>#N/A</v>
      </c>
      <c r="C67" s="175">
        <f>IF(ISNUMBER('将来負担比率（分子）の構造'!I$53), IF('将来負担比率（分子）の構造'!I$53 &lt; 0, 0, '将来負担比率（分子）の構造'!I$53), NA())</f>
        <v>3523</v>
      </c>
      <c r="D67" s="175" t="e">
        <f>NA()</f>
        <v>#N/A</v>
      </c>
      <c r="E67" s="175" t="e">
        <f>NA()</f>
        <v>#N/A</v>
      </c>
      <c r="F67" s="175">
        <f>IF(ISNUMBER('将来負担比率（分子）の構造'!J$53), IF('将来負担比率（分子）の構造'!J$53 &lt; 0, 0, '将来負担比率（分子）の構造'!J$53), NA())</f>
        <v>4124</v>
      </c>
      <c r="G67" s="175" t="e">
        <f>NA()</f>
        <v>#N/A</v>
      </c>
      <c r="H67" s="175" t="e">
        <f>NA()</f>
        <v>#N/A</v>
      </c>
      <c r="I67" s="175">
        <f>IF(ISNUMBER('将来負担比率（分子）の構造'!K$53), IF('将来負担比率（分子）の構造'!K$53 &lt; 0, 0, '将来負担比率（分子）の構造'!K$53), NA())</f>
        <v>3160</v>
      </c>
      <c r="J67" s="175" t="e">
        <f>NA()</f>
        <v>#N/A</v>
      </c>
      <c r="K67" s="175" t="e">
        <f>NA()</f>
        <v>#N/A</v>
      </c>
      <c r="L67" s="175">
        <f>IF(ISNUMBER('将来負担比率（分子）の構造'!L$53), IF('将来負担比率（分子）の構造'!L$53 &lt; 0, 0, '将来負担比率（分子）の構造'!L$53), NA())</f>
        <v>2630</v>
      </c>
      <c r="M67" s="175" t="e">
        <f>NA()</f>
        <v>#N/A</v>
      </c>
      <c r="N67" s="175" t="e">
        <f>NA()</f>
        <v>#N/A</v>
      </c>
      <c r="O67" s="175">
        <f>IF(ISNUMBER('将来負担比率（分子）の構造'!M$53), IF('将来負担比率（分子）の構造'!M$53 &lt; 0, 0, '将来負担比率（分子）の構造'!M$53), NA())</f>
        <v>2277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1774</v>
      </c>
      <c r="C72" s="179">
        <f>基金残高に係る経年分析!G55</f>
        <v>1754</v>
      </c>
      <c r="D72" s="179">
        <f>基金残高に係る経年分析!H55</f>
        <v>1504</v>
      </c>
    </row>
    <row r="73" spans="1:16" x14ac:dyDescent="0.15">
      <c r="A73" s="178" t="s">
        <v>74</v>
      </c>
      <c r="B73" s="179">
        <f>基金残高に係る経年分析!F56</f>
        <v>1214</v>
      </c>
      <c r="C73" s="179">
        <f>基金残高に係る経年分析!G56</f>
        <v>1364</v>
      </c>
      <c r="D73" s="179">
        <f>基金残高に係る経年分析!H56</f>
        <v>1564</v>
      </c>
    </row>
    <row r="74" spans="1:16" x14ac:dyDescent="0.15">
      <c r="A74" s="178" t="s">
        <v>75</v>
      </c>
      <c r="B74" s="179">
        <f>基金残高に係る経年分析!F57</f>
        <v>4684</v>
      </c>
      <c r="C74" s="179">
        <f>基金残高に係る経年分析!G57</f>
        <v>4897</v>
      </c>
      <c r="D74" s="179">
        <f>基金残高に係る経年分析!H57</f>
        <v>4892</v>
      </c>
    </row>
  </sheetData>
  <sheetProtection algorithmName="SHA-512" hashValue="yu96Qi82nYx5g6EjGPQ2noDXno3rnIIIxNhlXKp1ZyfD0xg0ZHwL0/P7222jHLz+ml/zDT3nVYGz/vyTOLaXew==" saltValue="wjL3H5aAEJvWZxAUfDze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外川博章</cp:lastModifiedBy>
  <cp:lastPrinted>2025-03-07T01:05:23Z</cp:lastPrinted>
  <dcterms:created xsi:type="dcterms:W3CDTF">2025-02-19T02:25:13Z</dcterms:created>
  <dcterms:modified xsi:type="dcterms:W3CDTF">2025-03-14T00:12:44Z</dcterms:modified>
  <cp:category/>
</cp:coreProperties>
</file>