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0320" windowHeight="8100" tabRatio="74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BG40" i="9" l="1"/>
  <c r="BG39" i="9"/>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O41" i="9"/>
  <c r="BE41" i="9"/>
  <c r="AM41" i="9"/>
  <c r="U41" i="9"/>
  <c r="CO40" i="9"/>
  <c r="AM40" i="9"/>
  <c r="U40" i="9"/>
  <c r="CO39" i="9"/>
  <c r="AM39" i="9"/>
  <c r="U39" i="9"/>
  <c r="CO38" i="9"/>
  <c r="AM38" i="9"/>
  <c r="U38" i="9"/>
  <c r="CO37" i="9"/>
  <c r="AM37" i="9"/>
  <c r="CO36" i="9"/>
  <c r="AM36" i="9"/>
  <c r="CO35" i="9"/>
  <c r="AM35" i="9"/>
  <c r="BW34" i="9"/>
  <c r="BW35" i="9" s="1"/>
  <c r="BW36" i="9" s="1"/>
  <c r="BW37" i="9" s="1"/>
  <c r="BW38" i="9" s="1"/>
  <c r="BW39" i="9" s="1"/>
  <c r="BW40" i="9" s="1"/>
  <c r="BW41" i="9" s="1"/>
  <c r="BW42" i="9" s="1"/>
  <c r="BW43" i="9" s="1"/>
  <c r="C34" i="9"/>
  <c r="C35" i="9" s="1"/>
  <c r="CO34" i="9" l="1"/>
  <c r="C36" i="9"/>
  <c r="C37" i="9" s="1"/>
  <c r="C38" i="9" s="1"/>
  <c r="C39" i="9" s="1"/>
  <c r="C40" i="9" s="1"/>
  <c r="C41" i="9" s="1"/>
  <c r="C42"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c r="BE34" i="9" s="1"/>
  <c r="BE35" i="9" s="1"/>
  <c r="BE36" i="9" s="1"/>
  <c r="BE37" i="9" s="1"/>
  <c r="BE38" i="9" s="1"/>
  <c r="BE39" i="9" s="1"/>
  <c r="BE40" i="9" s="1"/>
</calcChain>
</file>

<file path=xl/sharedStrings.xml><?xml version="1.0" encoding="utf-8"?>
<sst xmlns="http://schemas.openxmlformats.org/spreadsheetml/2006/main" count="1052" uniqueCount="565">
  <si>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</si>
  <si>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</si>
  <si>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</si>
  <si>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</si>
  <si>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</si>
  <si>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</si>
  <si>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</si>
  <si>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</si>
  <si>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</si>
  <si>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</si>
  <si>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</si>
  <si>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</si>
  <si>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</si>
  <si>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</si>
  <si>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</si>
  <si>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</si>
  <si>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</si>
  <si>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</si>
  <si>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</si>
  <si>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</si>
  <si>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</si>
  <si>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</si>
  <si>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</si>
  <si>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</si>
  <si>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</si>
  <si>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</si>
  <si>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</si>
  <si>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</si>
  <si>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</si>
  <si>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</si>
  <si>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</si>
  <si>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</si>
  <si>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</si>
  <si>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</si>
  <si>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</si>
  <si>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</si>
  <si>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</si>
  <si>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</si>
  <si>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</si>
  <si>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</si>
  <si>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</si>
  <si>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</si>
  <si>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</si>
  <si>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</si>
  <si>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</si>
  <si>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</si>
  <si>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</si>
  <si>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</si>
  <si>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</si>
  <si>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</si>
  <si>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</si>
  <si>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</si>
  <si>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</si>
  <si>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</si>
  <si>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</si>
  <si>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</si>
  <si>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</si>
  <si>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</si>
  <si>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</si>
  <si>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</si>
  <si>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</si>
  <si>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</si>
  <si>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</si>
  <si>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</si>
  <si>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</si>
  <si>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</si>
  <si>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</si>
  <si>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</si>
  <si>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</si>
  <si>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</si>
  <si>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</si>
  <si>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</si>
  <si>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</si>
  <si>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</si>
  <si>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</si>
  <si>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</si>
  <si>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</si>
  <si>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</si>
  <si>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</si>
  <si>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</si>
  <si>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</si>
  <si>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</si>
  <si>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富士河口湖町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</si>
  <si>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</si>
  <si>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</si>
  <si>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</si>
  <si>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</si>
  <si>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</si>
  <si>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</si>
  <si>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</si>
  <si>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</si>
  <si>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</si>
  <si>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</si>
  <si>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</si>
  <si>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</si>
  <si>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</si>
  <si>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</si>
  <si>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</si>
  <si>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</si>
  <si>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</si>
  <si>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</si>
  <si>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</si>
  <si>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</si>
  <si>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</si>
  <si>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</si>
  <si>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</si>
  <si>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</si>
  <si>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</si>
  <si>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</si>
  <si>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</si>
  <si>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</si>
  <si>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</si>
  <si>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</si>
  <si>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</si>
  <si>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</si>
  <si>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</si>
  <si>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</si>
  <si>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</si>
  <si>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</si>
  <si>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</si>
  <si>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</si>
  <si>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</si>
  <si>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</si>
  <si>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</si>
  <si>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</si>
  <si>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</si>
  <si>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</si>
  <si>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</si>
  <si>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</si>
  <si>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</si>
  <si>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</si>
  <si>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</si>
  <si>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</si>
  <si>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</si>
  <si>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</si>
  <si>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</si>
  <si>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</si>
  <si>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</si>
  <si>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</si>
  <si>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</si>
  <si>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</si>
  <si>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</si>
  <si>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</si>
  <si>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</si>
  <si>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</si>
  <si>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</si>
  <si>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</si>
  <si>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</si>
  <si>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</si>
  <si>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</si>
  <si>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</si>
  <si>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</si>
  <si>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</si>
  <si>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</si>
  <si>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</si>
  <si>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</si>
  <si>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</si>
  <si>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</si>
  <si>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</si>
  <si>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</si>
  <si>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</si>
  <si>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</si>
  <si>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</si>
  <si>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</si>
  <si>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</si>
  <si>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</si>
  <si>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</si>
  <si>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</si>
  <si>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</si>
  <si>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</si>
  <si>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</si>
  <si>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</si>
  <si>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</si>
  <si>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</si>
  <si>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</si>
  <si>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</si>
  <si>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</si>
  <si>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</si>
  <si>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</si>
  <si>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</si>
  <si>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</si>
  <si>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</si>
  <si>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</si>
  <si>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</si>
  <si>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</si>
  <si>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</si>
  <si>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</si>
  <si>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</si>
  <si>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</si>
  <si>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</si>
  <si>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</si>
  <si>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</si>
  <si>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</si>
  <si>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</si>
  <si>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</si>
  <si>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</si>
  <si>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</si>
  <si>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山梨県富士河口湖町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</si>
  <si>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</si>
  <si>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</si>
  <si>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</si>
  <si>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</si>
  <si>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</si>
  <si>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</si>
  <si>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</si>
  <si>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</si>
  <si>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</si>
  <si>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</si>
  <si>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</si>
  <si>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</si>
  <si>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</si>
  <si>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</si>
  <si>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</si>
  <si>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</si>
  <si>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</si>
  <si>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</si>
  <si>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</si>
  <si>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</si>
  <si>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</si>
  <si>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</si>
  <si>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</si>
  <si>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</si>
  <si>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</si>
  <si>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</si>
  <si>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</si>
  <si>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</si>
  <si>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</si>
  <si>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</si>
  <si>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</si>
  <si>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</si>
  <si>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</si>
  <si>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</si>
  <si>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</si>
  <si>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</si>
  <si>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</si>
  <si>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</si>
  <si>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</si>
  <si>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</si>
  <si>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</si>
  <si>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</si>
  <si>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</si>
  <si>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</si>
  <si>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</si>
  <si>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</si>
  <si>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</si>
  <si>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</si>
  <si>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</si>
  <si>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</si>
  <si>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</si>
  <si>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</si>
  <si>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</si>
  <si>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</si>
  <si>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</si>
  <si>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</si>
  <si>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</si>
  <si>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</si>
  <si>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</si>
  <si>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</si>
  <si>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</si>
  <si>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</si>
  <si>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</si>
  <si>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</si>
  <si>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</si>
  <si>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</si>
  <si>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</si>
  <si>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</si>
  <si>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</si>
  <si>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</si>
  <si>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</si>
  <si>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</si>
  <si>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</si>
  <si>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</si>
  <si>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</si>
  <si>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</si>
  <si>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</si>
  <si>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</si>
  <si>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</si>
  <si>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</si>
  <si>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</si>
  <si>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</si>
  <si>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</si>
  <si>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</si>
  <si>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</si>
  <si>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</si>
  <si>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</si>
  <si>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</si>
  <si>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</si>
  <si>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</si>
  <si>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</si>
  <si>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</si>
  <si>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</si>
  <si>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</si>
  <si>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</si>
  <si>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</si>
  <si>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</si>
  <si>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</si>
  <si>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</si>
  <si>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</si>
  <si>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</si>
  <si>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</si>
  <si>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</si>
  <si>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</si>
  <si>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</si>
  <si>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</si>
  <si>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</si>
  <si>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</si>
  <si>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</si>
  <si>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</si>
  <si>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</si>
  <si>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</si>
  <si>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</si>
  <si>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</si>
  <si>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</si>
  <si>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</si>
  <si>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</si>
  <si>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</si>
  <si>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</si>
  <si>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</si>
  <si>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</si>
  <si>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</si>
  <si>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</si>
  <si>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</si>
  <si>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</si>
  <si>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</si>
  <si>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</si>
  <si>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</si>
  <si>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</si>
  <si>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</si>
  <si>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</si>
  <si>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</si>
  <si>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</si>
  <si>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</si>
  <si>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</si>
  <si>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</si>
  <si>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</si>
  <si>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</si>
  <si>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</si>
  <si>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</si>
  <si>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</si>
  <si>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</si>
  <si>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</si>
  <si>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</si>
  <si>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</si>
  <si>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</si>
  <si>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</si>
  <si>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</si>
  <si>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</si>
  <si>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山梨県富士河口湖町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</si>
  <si>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</si>
  <si>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</si>
  <si>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</si>
  <si>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</si>
  <si>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</si>
  <si>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</si>
  <si>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</si>
  <si>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</si>
  <si>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</si>
  <si>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</si>
  <si>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</si>
  <si>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</si>
  <si>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</si>
  <si>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</si>
  <si>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</si>
  <si>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</si>
  <si>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</si>
  <si>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</si>
  <si>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</si>
  <si>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</si>
  <si>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本栖下水道事業特別会計</t>
    <phoneticPr fontId="5"/>
  </si>
  <si>
    <t>温泉事業特別会計</t>
    <phoneticPr fontId="5"/>
  </si>
  <si>
    <t>船津公園墓地事業特別会計</t>
    <phoneticPr fontId="5"/>
  </si>
  <si>
    <t>小立公園墓地事業特別会計</t>
    <phoneticPr fontId="5"/>
  </si>
  <si>
    <t>勝山墓地事業特別会計</t>
    <phoneticPr fontId="5"/>
  </si>
  <si>
    <t>河口湖治水事業特別会計</t>
    <phoneticPr fontId="5"/>
  </si>
  <si>
    <t>小立簡易郵便局事業特別会計</t>
    <phoneticPr fontId="5"/>
  </si>
  <si>
    <t>富士ヶ嶺簡易郵便局事業特別会計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</si>
  <si>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</si>
  <si>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</si>
  <si>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</si>
  <si>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</si>
  <si>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</si>
  <si>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</si>
  <si>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</si>
  <si>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</si>
  <si>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</si>
  <si>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</si>
  <si>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</si>
  <si>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</si>
  <si>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</si>
  <si>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</si>
  <si>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</si>
  <si>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</si>
  <si>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介護予防支援事業特別会計</t>
    <phoneticPr fontId="5"/>
  </si>
  <si>
    <t>水道事業会計</t>
    <phoneticPr fontId="5"/>
  </si>
  <si>
    <t>法適用企業</t>
    <phoneticPr fontId="5"/>
  </si>
  <si>
    <t>大石簡易水道事業特別会計</t>
    <phoneticPr fontId="5"/>
  </si>
  <si>
    <t>法非適用企業</t>
    <phoneticPr fontId="5"/>
  </si>
  <si>
    <t>河口簡易水道事業特別会計</t>
    <phoneticPr fontId="5"/>
  </si>
  <si>
    <t>足和田簡易水道事業特別会計</t>
    <phoneticPr fontId="5"/>
  </si>
  <si>
    <t>上九一色簡易水道事業特別会計</t>
    <phoneticPr fontId="5"/>
  </si>
  <si>
    <t>浅川簡易水道事業特別会計</t>
    <phoneticPr fontId="5"/>
  </si>
  <si>
    <t>下水道事業特別会計</t>
    <phoneticPr fontId="5"/>
  </si>
  <si>
    <t>精進特定環境保全公共下水道事業特別会計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</si>
  <si>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</si>
  <si>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</si>
  <si>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</si>
  <si>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</si>
  <si>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</si>
  <si>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</si>
  <si>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</si>
  <si>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</si>
  <si>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</si>
  <si>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</si>
  <si>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</si>
  <si>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</si>
  <si>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</si>
  <si>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</si>
  <si>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</si>
  <si>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</si>
  <si>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</si>
  <si>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</si>
  <si>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</si>
  <si>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</si>
  <si>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</si>
  <si>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</si>
  <si>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</si>
  <si>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</si>
  <si>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</si>
  <si>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</si>
  <si>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</si>
  <si>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</si>
  <si>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</si>
  <si>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</si>
  <si>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</si>
  <si>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</si>
  <si>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</si>
  <si>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</si>
  <si>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</si>
  <si>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</si>
  <si>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</si>
  <si>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</si>
  <si>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</si>
  <si>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</si>
  <si>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</si>
  <si>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</si>
  <si>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</si>
  <si>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</si>
  <si>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</si>
  <si>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</si>
  <si>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</si>
  <si>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</si>
  <si>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</si>
  <si>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</si>
  <si>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</si>
  <si>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</si>
  <si>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</si>
  <si>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</si>
  <si>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</si>
  <si>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</si>
  <si>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</si>
  <si>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</si>
  <si>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</si>
  <si>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</si>
  <si>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</si>
  <si>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</si>
  <si>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</si>
  <si>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</si>
  <si>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</si>
  <si>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</si>
  <si>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</si>
  <si>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</si>
  <si>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</si>
  <si>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</si>
  <si>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</si>
  <si>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</si>
  <si>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</si>
  <si>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</si>
  <si>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</si>
  <si>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</si>
  <si>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</si>
  <si>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</si>
  <si>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</si>
  <si>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</si>
  <si>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</si>
  <si>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</si>
  <si>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</si>
  <si>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</si>
  <si>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</si>
  <si>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</si>
  <si>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</si>
  <si>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</si>
  <si>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</si>
  <si>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</si>
  <si>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</si>
  <si>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</si>
  <si>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</si>
  <si>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</si>
  <si>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</si>
  <si>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</si>
  <si>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</si>
  <si>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</si>
  <si>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</si>
  <si>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</si>
  <si>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</si>
  <si>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</si>
  <si>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</si>
  <si>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</si>
  <si>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</si>
  <si>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</si>
  <si>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</si>
  <si>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</si>
  <si>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</si>
  <si>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</si>
  <si>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</si>
  <si>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</si>
  <si>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</si>
  <si>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</si>
  <si>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</si>
  <si>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</si>
  <si>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</si>
  <si>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</si>
  <si>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</si>
  <si>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</si>
  <si>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</si>
  <si>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</si>
  <si>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</si>
  <si>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</si>
  <si>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</si>
  <si>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</si>
  <si>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</si>
  <si>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</si>
  <si>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</si>
  <si>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</si>
  <si>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</si>
  <si>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</si>
  <si>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0.38</t>
  </si>
  <si>
    <t>一般会計</t>
  </si>
  <si>
    <t>水道事業会計</t>
  </si>
  <si>
    <t>介護保険特別会計</t>
  </si>
  <si>
    <t>国民健康保険特別会計</t>
  </si>
  <si>
    <t>下水道事業特別会計</t>
  </si>
  <si>
    <t>河口簡易水道事業特別会計</t>
  </si>
  <si>
    <t>大石簡易水道事業特別会計</t>
  </si>
  <si>
    <t>河口湖治水事業特別会計</t>
  </si>
  <si>
    <t>その他会計（赤字）</t>
  </si>
  <si>
    <t>その他会計（黒字）</t>
  </si>
  <si>
    <t>富士五湖広域行政事務組合（一般会計）</t>
    <rPh sb="13" eb="15">
      <t>イッパン</t>
    </rPh>
    <rPh sb="15" eb="17">
      <t>カイケイ</t>
    </rPh>
    <phoneticPr fontId="5"/>
  </si>
  <si>
    <t>富士五湖広域行政事務組合（富士五湖ふるさと振興整備事業特別会計）</t>
    <rPh sb="13" eb="17">
      <t>フジゴコ</t>
    </rPh>
    <rPh sb="21" eb="23">
      <t>シンコウ</t>
    </rPh>
    <rPh sb="23" eb="25">
      <t>セイビ</t>
    </rPh>
    <rPh sb="25" eb="27">
      <t>ジギョウ</t>
    </rPh>
    <rPh sb="27" eb="29">
      <t>トクベツ</t>
    </rPh>
    <rPh sb="29" eb="31">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</si>
  <si>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</si>
  <si>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河口湖南中学校（一般会計）</t>
    <rPh sb="0" eb="2">
      <t>カワグチ</t>
    </rPh>
    <rPh sb="2" eb="3">
      <t>コ</t>
    </rPh>
    <rPh sb="3" eb="4">
      <t>ミナミ</t>
    </rPh>
    <rPh sb="4" eb="7">
      <t>チュウガッコウ</t>
    </rPh>
    <phoneticPr fontId="5"/>
  </si>
  <si>
    <t>山梨県市町村総合事務組合　一般会計</t>
    <rPh sb="13" eb="15">
      <t>イッパン</t>
    </rPh>
    <rPh sb="15" eb="17">
      <t>カイケイ</t>
    </rPh>
    <phoneticPr fontId="5"/>
  </si>
  <si>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</si>
  <si>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一般財団法人　富士河口湖ふるさと振興財団</t>
    <rPh sb="0" eb="2">
      <t>イッパン</t>
    </rPh>
    <rPh sb="2" eb="4">
      <t>ザイダン</t>
    </rPh>
    <rPh sb="4" eb="6">
      <t>ホウジン</t>
    </rPh>
    <rPh sb="7" eb="9">
      <t>フジ</t>
    </rPh>
    <rPh sb="9" eb="12">
      <t>カワグチコ</t>
    </rPh>
    <rPh sb="16" eb="18">
      <t>シンコウ</t>
    </rPh>
    <rPh sb="18" eb="20">
      <t>ザイダン</t>
    </rPh>
    <phoneticPr fontId="2"/>
  </si>
  <si>
    <t>-</t>
    <phoneticPr fontId="2"/>
  </si>
  <si>
    <t>-</t>
    <phoneticPr fontId="2"/>
  </si>
  <si>
    <t>山梨県市町村総合事務組合　一般廃棄物最終処分場事業特別会計</t>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</si>
  <si>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</si>
  <si>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青木ヶ原ごみ処理組合</t>
    <phoneticPr fontId="2"/>
  </si>
  <si>
    <t>青木ヶ原衛生センター</t>
    <phoneticPr fontId="2"/>
  </si>
  <si>
    <t>山梨県市町村議会議員公務災害補償等組合</t>
    <phoneticPr fontId="2"/>
  </si>
  <si>
    <t>山梨県後期高齢者医療広域連合　一般会計</t>
    <phoneticPr fontId="2"/>
  </si>
  <si>
    <t>山梨県後期高齢者医療広域連合　後期高齢者医療特別会計</t>
    <phoneticPr fontId="2"/>
  </si>
  <si>
    <t>鳴沢・富士河口湖恩賜県有財産保護組合</t>
    <phoneticPr fontId="2"/>
  </si>
  <si>
    <t>-</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</si>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</sst>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77833</c:v>
                </c:pt>
                <c:pt idx="1">
                  <c:v>65926</c:v>
                </c:pt>
                <c:pt idx="2">
                  <c:v>61235</c:v>
                </c:pt>
                <c:pt idx="3">
                  <c:v>37603</c:v>
                </c:pt>
                <c:pt idx="4">
                  <c:v>53231</c:v>
                </c:pt>
              </c:numCache>
            </c:numRef>
          </c:val>
          <c:smooth val="0"/>
        </c:ser>
        <c:dLbls>
          <c:showLegendKey val="0"/>
          <c:showVal val="0"/>
          <c:showCatName val="0"/>
          <c:showSerName val="0"/>
          <c:showPercent val="0"/>
          <c:showBubbleSize val="0"/>
        </c:dLbls>
        <c:marker val="1"/>
        <c:smooth val="0"/>
        <c:axId val="164972032"/>
        <c:axId val="164973952"/>
      </c:lineChart>
      <c:catAx>
        <c:axId val="1649720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973952"/>
        <c:crosses val="autoZero"/>
        <c:auto val="1"/>
        <c:lblAlgn val="ctr"/>
        <c:lblOffset val="100"/>
        <c:tickLblSkip val="1"/>
        <c:tickMarkSkip val="1"/>
        <c:noMultiLvlLbl val="0"/>
      </c:catAx>
      <c:valAx>
        <c:axId val="1649739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97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6.97</c:v>
                </c:pt>
                <c:pt idx="1">
                  <c:v>7.93</c:v>
                </c:pt>
                <c:pt idx="2">
                  <c:v>7.27</c:v>
                </c:pt>
                <c:pt idx="3">
                  <c:v>8.64</c:v>
                </c:pt>
                <c:pt idx="4">
                  <c:v>6.96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14.43</c:v>
                </c:pt>
                <c:pt idx="1">
                  <c:v>15.26</c:v>
                </c:pt>
                <c:pt idx="2">
                  <c:v>17.27</c:v>
                </c:pt>
                <c:pt idx="3">
                  <c:v>19.5</c:v>
                </c:pt>
                <c:pt idx="4">
                  <c:v>20.97</c:v>
                </c:pt>
              </c:numCache>
            </c:numRef>
          </c:val>
        </c:ser>
        <c:dLbls>
          <c:showLegendKey val="0"/>
          <c:showVal val="0"/>
          <c:showCatName val="0"/>
          <c:showSerName val="0"/>
          <c:showPercent val="0"/>
          <c:showBubbleSize val="0"/>
        </c:dLbls>
        <c:gapWidth val="250"/>
        <c:overlap val="100"/>
        <c:axId val="162572544"/>
        <c:axId val="164192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c:v>
                </c:pt>
                <c:pt idx="1">
                  <c:v>1.58</c:v>
                </c:pt>
                <c:pt idx="2">
                  <c:v>1.8</c:v>
                </c:pt>
                <c:pt idx="3">
                  <c:v>3.84</c:v>
                </c:pt>
                <c:pt idx="4">
                  <c:v>-0.38</c:v>
                </c:pt>
              </c:numCache>
            </c:numRef>
          </c:val>
          <c:smooth val="0"/>
        </c:ser>
        <c:dLbls>
          <c:showLegendKey val="0"/>
          <c:showVal val="0"/>
          <c:showCatName val="0"/>
          <c:showSerName val="0"/>
          <c:showPercent val="0"/>
          <c:showBubbleSize val="0"/>
        </c:dLbls>
        <c:marker val="1"/>
        <c:smooth val="0"/>
        <c:axId val="162572544"/>
        <c:axId val="164192640"/>
      </c:lineChart>
      <c:catAx>
        <c:axId val="16257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4192640"/>
        <c:crosses val="autoZero"/>
        <c:auto val="1"/>
        <c:lblAlgn val="ctr"/>
        <c:lblOffset val="100"/>
        <c:tickLblSkip val="1"/>
        <c:tickMarkSkip val="1"/>
        <c:noMultiLvlLbl val="0"/>
      </c:catAx>
      <c:valAx>
        <c:axId val="16419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57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0.68</c:v>
                </c:pt>
                <c:pt idx="2">
                  <c:v>#N/A</c:v>
                </c:pt>
                <c:pt idx="3">
                  <c:v>0.69</c:v>
                </c:pt>
                <c:pt idx="4">
                  <c:v>#N/A</c:v>
                </c:pt>
                <c:pt idx="5">
                  <c:v>0.53</c:v>
                </c:pt>
                <c:pt idx="6">
                  <c:v>#N/A</c:v>
                </c:pt>
                <c:pt idx="7">
                  <c:v>0.73</c:v>
                </c:pt>
                <c:pt idx="8">
                  <c:v>#N/A</c:v>
                </c:pt>
                <c:pt idx="9">
                  <c:v>0.61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河口湖治水事業特別会計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0.61</c:v>
                </c:pt>
                <c:pt idx="2">
                  <c:v>#N/A</c:v>
                </c:pt>
                <c:pt idx="3">
                  <c:v>0.17</c:v>
                </c:pt>
                <c:pt idx="4">
                  <c:v>#N/A</c:v>
                </c:pt>
                <c:pt idx="5">
                  <c:v>0.19</c:v>
                </c:pt>
                <c:pt idx="6">
                  <c:v>#N/A</c:v>
                </c:pt>
                <c:pt idx="7">
                  <c:v>0.21</c:v>
                </c:pt>
                <c:pt idx="8">
                  <c:v>#N/A</c:v>
                </c:pt>
                <c:pt idx="9">
                  <c:v>0.22</c:v>
                </c:pt>
              </c:numCache>
            </c:numRef>
          </c:val>
        </c:ser>
        <c:ser>
          <c:idx val="3"/>
          <c:order val="3"/>
          <c:tx>
            <c:strRef>
              <c:f>データシート!$A$30</c:f>
              <c:strCache>
                <c:ptCount val="1"/>
                <c:pt idx="0">
                  <c:v>大石簡易水道事業特別会計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0.25</c:v>
                </c:pt>
                <c:pt idx="2">
                  <c:v>#N/A</c:v>
                </c:pt>
                <c:pt idx="3">
                  <c:v>0.09</c:v>
                </c:pt>
                <c:pt idx="4">
                  <c:v>#N/A</c:v>
                </c:pt>
                <c:pt idx="5">
                  <c:v>0.06</c:v>
                </c:pt>
                <c:pt idx="6">
                  <c:v>#N/A</c:v>
                </c:pt>
                <c:pt idx="7">
                  <c:v>0.11</c:v>
                </c:pt>
                <c:pt idx="8">
                  <c:v>#N/A</c:v>
                </c:pt>
                <c:pt idx="9">
                  <c:v>0.22</c:v>
                </c:pt>
              </c:numCache>
            </c:numRef>
          </c:val>
        </c:ser>
        <c:ser>
          <c:idx val="4"/>
          <c:order val="4"/>
          <c:tx>
            <c:strRef>
              <c:f>データシート!$A$31</c:f>
              <c:strCache>
                <c:ptCount val="1"/>
                <c:pt idx="0">
                  <c:v>河口簡易水道事業特別会計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0.05</c:v>
                </c:pt>
                <c:pt idx="4">
                  <c:v>#N/A</c:v>
                </c:pt>
                <c:pt idx="5">
                  <c:v>0.06</c:v>
                </c:pt>
                <c:pt idx="6">
                  <c:v>#N/A</c:v>
                </c:pt>
                <c:pt idx="7">
                  <c:v>0.15</c:v>
                </c:pt>
                <c:pt idx="8">
                  <c:v>#N/A</c:v>
                </c:pt>
                <c:pt idx="9">
                  <c:v>0.23</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0.91</c:v>
                </c:pt>
                <c:pt idx="2">
                  <c:v>#N/A</c:v>
                </c:pt>
                <c:pt idx="3">
                  <c:v>0.83</c:v>
                </c:pt>
                <c:pt idx="4">
                  <c:v>#N/A</c:v>
                </c:pt>
                <c:pt idx="5">
                  <c:v>1.07</c:v>
                </c:pt>
                <c:pt idx="6">
                  <c:v>#N/A</c:v>
                </c:pt>
                <c:pt idx="7">
                  <c:v>1.24</c:v>
                </c:pt>
                <c:pt idx="8">
                  <c:v>#N/A</c:v>
                </c:pt>
                <c:pt idx="9">
                  <c:v>0.7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1.57</c:v>
                </c:pt>
                <c:pt idx="2">
                  <c:v>#N/A</c:v>
                </c:pt>
                <c:pt idx="3">
                  <c:v>1.81</c:v>
                </c:pt>
                <c:pt idx="4">
                  <c:v>#N/A</c:v>
                </c:pt>
                <c:pt idx="5">
                  <c:v>1.51</c:v>
                </c:pt>
                <c:pt idx="6">
                  <c:v>#N/A</c:v>
                </c:pt>
                <c:pt idx="7">
                  <c:v>1.1000000000000001</c:v>
                </c:pt>
                <c:pt idx="8">
                  <c:v>#N/A</c:v>
                </c:pt>
                <c:pt idx="9">
                  <c:v>1.03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0.72</c:v>
                </c:pt>
                <c:pt idx="2">
                  <c:v>#N/A</c:v>
                </c:pt>
                <c:pt idx="3">
                  <c:v>0.44</c:v>
                </c:pt>
                <c:pt idx="4">
                  <c:v>#N/A</c:v>
                </c:pt>
                <c:pt idx="5">
                  <c:v>0.9</c:v>
                </c:pt>
                <c:pt idx="6">
                  <c:v>#N/A</c:v>
                </c:pt>
                <c:pt idx="7">
                  <c:v>1.28</c:v>
                </c:pt>
                <c:pt idx="8">
                  <c:v>#N/A</c:v>
                </c:pt>
                <c:pt idx="9">
                  <c:v>1.29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4.1500000000000004</c:v>
                </c:pt>
                <c:pt idx="2">
                  <c:v>#N/A</c:v>
                </c:pt>
                <c:pt idx="3">
                  <c:v>4.59</c:v>
                </c:pt>
                <c:pt idx="4">
                  <c:v>#N/A</c:v>
                </c:pt>
                <c:pt idx="5">
                  <c:v>4.51</c:v>
                </c:pt>
                <c:pt idx="6">
                  <c:v>#N/A</c:v>
                </c:pt>
                <c:pt idx="7">
                  <c:v>4.04</c:v>
                </c:pt>
                <c:pt idx="8">
                  <c:v>#N/A</c:v>
                </c:pt>
                <c:pt idx="9">
                  <c:v>3.47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6.17</c:v>
                </c:pt>
                <c:pt idx="2">
                  <c:v>#N/A</c:v>
                </c:pt>
                <c:pt idx="3">
                  <c:v>7.5</c:v>
                </c:pt>
                <c:pt idx="4">
                  <c:v>#N/A</c:v>
                </c:pt>
                <c:pt idx="5">
                  <c:v>6.85</c:v>
                </c:pt>
                <c:pt idx="6">
                  <c:v>#N/A</c:v>
                </c:pt>
                <c:pt idx="7">
                  <c:v>8.07</c:v>
                </c:pt>
                <c:pt idx="8">
                  <c:v>#N/A</c:v>
                </c:pt>
                <c:pt idx="9">
                  <c:v>6.36</c:v>
                </c:pt>
              </c:numCache>
            </c:numRef>
          </c:val>
        </c:ser>
        <c:dLbls>
          <c:showLegendKey val="0"/>
          <c:showVal val="0"/>
          <c:showCatName val="0"/>
          <c:showSerName val="0"/>
          <c:showPercent val="0"/>
          <c:showBubbleSize val="0"/>
        </c:dLbls>
        <c:gapWidth val="150"/>
        <c:overlap val="100"/>
        <c:axId val="164364672"/>
        <c:axId val="164366208"/>
      </c:barChart>
      <c:catAx>
        <c:axId val="16436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366208"/>
        <c:crosses val="autoZero"/>
        <c:auto val="1"/>
        <c:lblAlgn val="ctr"/>
        <c:lblOffset val="100"/>
        <c:tickLblSkip val="1"/>
        <c:tickMarkSkip val="1"/>
        <c:noMultiLvlLbl val="0"/>
      </c:catAx>
      <c:valAx>
        <c:axId val="16436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364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1170</c:v>
                </c:pt>
                <c:pt idx="5">
                  <c:v>1208</c:v>
                </c:pt>
                <c:pt idx="8">
                  <c:v>1239</c:v>
                </c:pt>
                <c:pt idx="11">
                  <c:v>1284</c:v>
                </c:pt>
                <c:pt idx="14">
                  <c:v>1345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189</c:v>
                </c:pt>
                <c:pt idx="3">
                  <c:v>179</c:v>
                </c:pt>
                <c:pt idx="6">
                  <c:v>217</c:v>
                </c:pt>
                <c:pt idx="9">
                  <c:v>186</c:v>
                </c:pt>
                <c:pt idx="12">
                  <c:v>124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39</c:v>
                </c:pt>
                <c:pt idx="3">
                  <c:v>36</c:v>
                </c:pt>
                <c:pt idx="6">
                  <c:v>37</c:v>
                </c:pt>
                <c:pt idx="9">
                  <c:v>36</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360</c:v>
                </c:pt>
                <c:pt idx="3">
                  <c:v>338</c:v>
                </c:pt>
                <c:pt idx="6">
                  <c:v>339</c:v>
                </c:pt>
                <c:pt idx="9">
                  <c:v>295</c:v>
                </c:pt>
                <c:pt idx="12">
                  <c:v>283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1360</c:v>
                </c:pt>
                <c:pt idx="3">
                  <c:v>1402</c:v>
                </c:pt>
                <c:pt idx="6">
                  <c:v>1420</c:v>
                </c:pt>
                <c:pt idx="9">
                  <c:v>1486</c:v>
                </c:pt>
                <c:pt idx="12">
                  <c:v>1469</c:v>
                </c:pt>
              </c:numCache>
            </c:numRef>
          </c:val>
        </c:ser>
        <c:dLbls>
          <c:showLegendKey val="0"/>
          <c:showVal val="0"/>
          <c:showCatName val="0"/>
          <c:showSerName val="0"/>
          <c:showPercent val="0"/>
          <c:showBubbleSize val="0"/>
        </c:dLbls>
        <c:gapWidth val="100"/>
        <c:overlap val="100"/>
        <c:axId val="165186944"/>
        <c:axId val="165201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778</c:v>
                </c:pt>
                <c:pt idx="2">
                  <c:v>#N/A</c:v>
                </c:pt>
                <c:pt idx="3">
                  <c:v>#N/A</c:v>
                </c:pt>
                <c:pt idx="4">
                  <c:v>747</c:v>
                </c:pt>
                <c:pt idx="5">
                  <c:v>#N/A</c:v>
                </c:pt>
                <c:pt idx="6">
                  <c:v>#N/A</c:v>
                </c:pt>
                <c:pt idx="7">
                  <c:v>774</c:v>
                </c:pt>
                <c:pt idx="8">
                  <c:v>#N/A</c:v>
                </c:pt>
                <c:pt idx="9">
                  <c:v>#N/A</c:v>
                </c:pt>
                <c:pt idx="10">
                  <c:v>719</c:v>
                </c:pt>
                <c:pt idx="11">
                  <c:v>#N/A</c:v>
                </c:pt>
                <c:pt idx="12">
                  <c:v>#N/A</c:v>
                </c:pt>
                <c:pt idx="13">
                  <c:v>552</c:v>
                </c:pt>
                <c:pt idx="14">
                  <c:v>#N/A</c:v>
                </c:pt>
              </c:numCache>
            </c:numRef>
          </c:val>
          <c:smooth val="0"/>
        </c:ser>
        <c:dLbls>
          <c:showLegendKey val="0"/>
          <c:showVal val="0"/>
          <c:showCatName val="0"/>
          <c:showSerName val="0"/>
          <c:showPercent val="0"/>
          <c:showBubbleSize val="0"/>
        </c:dLbls>
        <c:marker val="1"/>
        <c:smooth val="0"/>
        <c:axId val="165186944"/>
        <c:axId val="165201408"/>
      </c:lineChart>
      <c:catAx>
        <c:axId val="16518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201408"/>
        <c:crosses val="autoZero"/>
        <c:auto val="1"/>
        <c:lblAlgn val="ctr"/>
        <c:lblOffset val="100"/>
        <c:tickLblSkip val="1"/>
        <c:tickMarkSkip val="1"/>
        <c:noMultiLvlLbl val="0"/>
      </c:catAx>
      <c:valAx>
        <c:axId val="16520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18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15441</c:v>
                </c:pt>
                <c:pt idx="5">
                  <c:v>15818</c:v>
                </c:pt>
                <c:pt idx="8">
                  <c:v>16511</c:v>
                </c:pt>
                <c:pt idx="11">
                  <c:v>16752</c:v>
                </c:pt>
                <c:pt idx="14">
                  <c:v>16871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303</c:v>
                </c:pt>
                <c:pt idx="5">
                  <c:v>285</c:v>
                </c:pt>
                <c:pt idx="8">
                  <c:v>268</c:v>
                </c:pt>
                <c:pt idx="11">
                  <c:v>252</c:v>
                </c:pt>
                <c:pt idx="14">
                  <c:v>237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2640</c:v>
                </c:pt>
                <c:pt idx="5">
                  <c:v>2884</c:v>
                </c:pt>
                <c:pt idx="8">
                  <c:v>3136</c:v>
                </c:pt>
                <c:pt idx="11">
                  <c:v>3423</c:v>
                </c:pt>
                <c:pt idx="14">
                  <c:v>3592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1601</c:v>
                </c:pt>
                <c:pt idx="3">
                  <c:v>1636</c:v>
                </c:pt>
                <c:pt idx="6">
                  <c:v>1703</c:v>
                </c:pt>
                <c:pt idx="9">
                  <c:v>1676</c:v>
                </c:pt>
                <c:pt idx="12">
                  <c:v>1548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154</c:v>
                </c:pt>
                <c:pt idx="3">
                  <c:v>117</c:v>
                </c:pt>
                <c:pt idx="6">
                  <c:v>345</c:v>
                </c:pt>
                <c:pt idx="9">
                  <c:v>750</c:v>
                </c:pt>
                <c:pt idx="12">
                  <c:v>885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5780</c:v>
                </c:pt>
                <c:pt idx="3">
                  <c:v>5687</c:v>
                </c:pt>
                <c:pt idx="6">
                  <c:v>5348</c:v>
                </c:pt>
                <c:pt idx="9">
                  <c:v>5046</c:v>
                </c:pt>
                <c:pt idx="12">
                  <c:v>4700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1176</c:v>
                </c:pt>
                <c:pt idx="3">
                  <c:v>1137</c:v>
                </c:pt>
                <c:pt idx="6">
                  <c:v>960</c:v>
                </c:pt>
                <c:pt idx="9">
                  <c:v>774</c:v>
                </c:pt>
                <c:pt idx="12">
                  <c:v>650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16634</c:v>
                </c:pt>
                <c:pt idx="3">
                  <c:v>17011</c:v>
                </c:pt>
                <c:pt idx="6">
                  <c:v>17249</c:v>
                </c:pt>
                <c:pt idx="9">
                  <c:v>16971</c:v>
                </c:pt>
                <c:pt idx="12">
                  <c:v>16910</c:v>
                </c:pt>
              </c:numCache>
            </c:numRef>
          </c:val>
        </c:ser>
        <c:dLbls>
          <c:showLegendKey val="0"/>
          <c:showVal val="0"/>
          <c:showCatName val="0"/>
          <c:showSerName val="0"/>
          <c:showPercent val="0"/>
          <c:showBubbleSize val="0"/>
        </c:dLbls>
        <c:gapWidth val="100"/>
        <c:overlap val="100"/>
        <c:axId val="164342784"/>
        <c:axId val="164361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6961</c:v>
                </c:pt>
                <c:pt idx="2">
                  <c:v>#N/A</c:v>
                </c:pt>
                <c:pt idx="3">
                  <c:v>#N/A</c:v>
                </c:pt>
                <c:pt idx="4">
                  <c:v>6601</c:v>
                </c:pt>
                <c:pt idx="5">
                  <c:v>#N/A</c:v>
                </c:pt>
                <c:pt idx="6">
                  <c:v>#N/A</c:v>
                </c:pt>
                <c:pt idx="7">
                  <c:v>5689</c:v>
                </c:pt>
                <c:pt idx="8">
                  <c:v>#N/A</c:v>
                </c:pt>
                <c:pt idx="9">
                  <c:v>#N/A</c:v>
                </c:pt>
                <c:pt idx="10">
                  <c:v>4790</c:v>
                </c:pt>
                <c:pt idx="11">
                  <c:v>#N/A</c:v>
                </c:pt>
                <c:pt idx="12">
                  <c:v>#N/A</c:v>
                </c:pt>
                <c:pt idx="13">
                  <c:v>3992</c:v>
                </c:pt>
                <c:pt idx="14">
                  <c:v>#N/A</c:v>
                </c:pt>
              </c:numCache>
            </c:numRef>
          </c:val>
          <c:smooth val="0"/>
        </c:ser>
        <c:dLbls>
          <c:showLegendKey val="0"/>
          <c:showVal val="0"/>
          <c:showCatName val="0"/>
          <c:showSerName val="0"/>
          <c:showPercent val="0"/>
          <c:showBubbleSize val="0"/>
        </c:dLbls>
        <c:marker val="1"/>
        <c:smooth val="0"/>
        <c:axId val="164342784"/>
        <c:axId val="164361344"/>
      </c:lineChart>
      <c:catAx>
        <c:axId val="16434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4361344"/>
        <c:crosses val="autoZero"/>
        <c:auto val="1"/>
        <c:lblAlgn val="ctr"/>
        <c:lblOffset val="100"/>
        <c:tickLblSkip val="1"/>
        <c:tickMarkSkip val="1"/>
        <c:noMultiLvlLbl val="0"/>
      </c:catAx>
      <c:valAx>
        <c:axId val="16436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34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26,503
26,328
158.40
11,585,911
11,042,705
515,893
7,414,349
16,909,745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大型観光施設の集中などにより、地方税の中でも不変性の強い固定資産税が税収の約５３％を占めているため比較的安定した収入は見込まれている。　　観光立町であることから町民税、法人税などを安定した水準に保つためにも観光施策もうまく大胆に取り入れていく必要がある。　財政力指数は、</a:t>
          </a:r>
          <a:r>
            <a:rPr lang="en-US" altLang="ja-JP" sz="1100" b="0" i="0" baseline="0">
              <a:solidFill>
                <a:schemeClr val="dk1"/>
              </a:solidFill>
              <a:effectLst/>
              <a:latin typeface="+mn-lt"/>
              <a:ea typeface="+mn-ea"/>
              <a:cs typeface="+mn-cs"/>
            </a:rPr>
            <a:t>H24</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年度と若干下がったが、町税が約１％増加したことなどにより、</a:t>
          </a:r>
          <a:r>
            <a:rPr lang="en-US" altLang="ja-JP" sz="1100" b="0" i="0" baseline="0">
              <a:solidFill>
                <a:schemeClr val="dk1"/>
              </a:solidFill>
              <a:effectLst/>
              <a:latin typeface="+mn-lt"/>
              <a:ea typeface="+mn-ea"/>
              <a:cs typeface="+mn-cs"/>
            </a:rPr>
            <a:t>H26</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0.70</a:t>
          </a:r>
          <a:r>
            <a:rPr lang="ja-JP" altLang="en-US" sz="1100" b="0" i="0" baseline="0">
              <a:solidFill>
                <a:schemeClr val="dk1"/>
              </a:solidFill>
              <a:effectLst/>
              <a:latin typeface="+mn-lt"/>
              <a:ea typeface="+mn-ea"/>
              <a:cs typeface="+mn-cs"/>
            </a:rPr>
            <a:t>に上昇した。　</a:t>
          </a:r>
          <a:r>
            <a:rPr lang="ja-JP" altLang="ja-JP" sz="1100" b="0" i="0" baseline="0">
              <a:solidFill>
                <a:schemeClr val="dk1"/>
              </a:solidFill>
              <a:effectLst/>
              <a:latin typeface="+mn-lt"/>
              <a:ea typeface="+mn-ea"/>
              <a:cs typeface="+mn-cs"/>
            </a:rPr>
            <a:t>合併特例事業などを考慮しながら、強い財政力のある町を目指し、財政力指数が上がるよう努力をする。　　徴収率の向上を目指し、安定した歳入の確保に努める。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42</xdr:row>
      <xdr:rowOff>65617</xdr:rowOff>
    </xdr:to>
    <xdr:cxnSp macro="">
      <xdr:nvCxnSpPr>
        <xdr:cNvPr id="67" name="直線コネクタ 66"/>
        <xdr:cNvCxnSpPr/>
      </xdr:nvCxnSpPr>
      <xdr:spPr>
        <a:xfrm flipV="1">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0" name="直線コネクタ 69"/>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38805</xdr:rowOff>
    </xdr:from>
    <xdr:to>
      <xdr:col>4</xdr:col>
      <xdr:colOff>482600</xdr:colOff>
      <xdr:row>42</xdr:row>
      <xdr:rowOff>65617</xdr:rowOff>
    </xdr:to>
    <xdr:cxnSp macro="">
      <xdr:nvCxnSpPr>
        <xdr:cNvPr id="73" name="直線コネクタ 72"/>
        <xdr:cNvCxnSpPr/>
      </xdr:nvCxnSpPr>
      <xdr:spPr>
        <a:xfrm>
          <a:off x="2336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11995</xdr:rowOff>
    </xdr:from>
    <xdr:to>
      <xdr:col>3</xdr:col>
      <xdr:colOff>279400</xdr:colOff>
      <xdr:row>42</xdr:row>
      <xdr:rowOff>38805</xdr:rowOff>
    </xdr:to>
    <xdr:cxnSp macro="">
      <xdr:nvCxnSpPr>
        <xdr:cNvPr id="76" name="直線コネクタ 75"/>
        <xdr:cNvCxnSpPr/>
      </xdr:nvCxnSpPr>
      <xdr:spPr>
        <a:xfrm>
          <a:off x="1447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6" name="円/楕円 85"/>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17938</xdr:rowOff>
    </xdr:from>
    <xdr:ext cx="762000" cy="259045"/>
    <xdr:sp macro="" textlink="">
      <xdr:nvSpPr>
        <xdr:cNvPr id="87"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8" name="円/楕円 87"/>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89" name="テキスト ボックス 88"/>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0" name="円/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1" name="テキスト ボックス 90"/>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159455</xdr:rowOff>
    </xdr:from>
    <xdr:to>
      <xdr:col>3</xdr:col>
      <xdr:colOff>330200</xdr:colOff>
      <xdr:row>42</xdr:row>
      <xdr:rowOff>89605</xdr:rowOff>
    </xdr:to>
    <xdr:sp macro="" textlink="">
      <xdr:nvSpPr>
        <xdr:cNvPr id="92" name="円/楕円 91"/>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99782</xdr:rowOff>
    </xdr:from>
    <xdr:ext cx="762000" cy="259045"/>
    <xdr:sp macro="" textlink="">
      <xdr:nvSpPr>
        <xdr:cNvPr id="93" name="テキスト ボックス 92"/>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94" name="円/楕円 93"/>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72972</xdr:rowOff>
    </xdr:from>
    <xdr:ext cx="762000" cy="259045"/>
    <xdr:sp macro="" textlink="">
      <xdr:nvSpPr>
        <xdr:cNvPr id="95" name="テキスト ボックス 94"/>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経常収支比率については、</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以降、</a:t>
          </a:r>
          <a:r>
            <a:rPr lang="en-US" altLang="ja-JP" sz="1100" b="0" i="0" baseline="0">
              <a:solidFill>
                <a:schemeClr val="dk1"/>
              </a:solidFill>
              <a:effectLst/>
              <a:latin typeface="+mn-lt"/>
              <a:ea typeface="+mn-ea"/>
              <a:cs typeface="+mn-cs"/>
            </a:rPr>
            <a:t>77.1</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78.1</a:t>
          </a:r>
          <a:r>
            <a:rPr lang="ja-JP" altLang="en-US" sz="1100" b="0" i="0" baseline="0">
              <a:solidFill>
                <a:schemeClr val="dk1"/>
              </a:solidFill>
              <a:effectLst/>
              <a:latin typeface="+mn-lt"/>
              <a:ea typeface="+mn-ea"/>
              <a:cs typeface="+mn-cs"/>
            </a:rPr>
            <a:t>％へと上昇した。</a:t>
          </a:r>
          <a:r>
            <a:rPr lang="ja-JP" altLang="ja-JP" sz="1100" b="0" i="0" baseline="0">
              <a:solidFill>
                <a:schemeClr val="dk1"/>
              </a:solidFill>
              <a:effectLst/>
              <a:latin typeface="+mn-lt"/>
              <a:ea typeface="+mn-ea"/>
              <a:cs typeface="+mn-cs"/>
            </a:rPr>
            <a:t>　これは、　</a:t>
          </a:r>
          <a:r>
            <a:rPr lang="ja-JP" altLang="en-US" sz="1100" b="0" i="0" baseline="0">
              <a:solidFill>
                <a:schemeClr val="dk1"/>
              </a:solidFill>
              <a:effectLst/>
              <a:latin typeface="+mn-lt"/>
              <a:ea typeface="+mn-ea"/>
              <a:cs typeface="+mn-cs"/>
            </a:rPr>
            <a:t>扶助費や</a:t>
          </a:r>
          <a:r>
            <a:rPr lang="ja-JP" altLang="ja-JP" sz="1100" b="0" i="0" baseline="0">
              <a:solidFill>
                <a:schemeClr val="dk1"/>
              </a:solidFill>
              <a:effectLst/>
              <a:latin typeface="+mn-lt"/>
              <a:ea typeface="+mn-ea"/>
              <a:cs typeface="+mn-cs"/>
            </a:rPr>
            <a:t>施設の維持管理経費などの経常経費の割合が高くなってきていることと</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合併町村として</a:t>
          </a:r>
          <a:r>
            <a:rPr lang="ja-JP" altLang="ja-JP"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26</a:t>
          </a:r>
          <a:r>
            <a:rPr lang="ja-JP" altLang="ja-JP" sz="1100" b="0">
              <a:solidFill>
                <a:schemeClr val="dk1"/>
              </a:solidFill>
              <a:effectLst/>
              <a:latin typeface="+mn-lt"/>
              <a:ea typeface="+mn-ea"/>
              <a:cs typeface="+mn-cs"/>
            </a:rPr>
            <a:t>年度から交付税措置の</a:t>
          </a:r>
          <a:r>
            <a:rPr lang="ja-JP" altLang="en-US" sz="1100" b="0">
              <a:solidFill>
                <a:schemeClr val="dk1"/>
              </a:solidFill>
              <a:effectLst/>
              <a:latin typeface="+mn-lt"/>
              <a:ea typeface="+mn-ea"/>
              <a:cs typeface="+mn-cs"/>
            </a:rPr>
            <a:t>縮減が始まったことによるものと思われる。　</a:t>
          </a:r>
          <a:endParaRPr lang="ja-JP" altLang="ja-JP" sz="1400">
            <a:effectLst/>
          </a:endParaRPr>
        </a:p>
        <a:p>
          <a:pPr rtl="0"/>
          <a:r>
            <a:rPr lang="ja-JP" altLang="ja-JP" sz="1100" b="0" i="0" baseline="0">
              <a:solidFill>
                <a:schemeClr val="dk1"/>
              </a:solidFill>
              <a:effectLst/>
              <a:latin typeface="+mn-lt"/>
              <a:ea typeface="+mn-ea"/>
              <a:cs typeface="+mn-cs"/>
            </a:rPr>
            <a:t>　当町の経常収支比率の水準は、県平均をうわまっているものの、今後も、社会保障費などの義務的経費の上昇が見込まれる中、</a:t>
          </a:r>
          <a:r>
            <a:rPr lang="ja-JP" altLang="en-US" sz="1100" b="0" i="0" baseline="0">
              <a:solidFill>
                <a:schemeClr val="dk1"/>
              </a:solidFill>
              <a:effectLst/>
              <a:latin typeface="+mn-lt"/>
              <a:ea typeface="+mn-ea"/>
              <a:cs typeface="+mn-cs"/>
            </a:rPr>
            <a:t>一方では、</a:t>
          </a:r>
          <a:r>
            <a:rPr lang="ja-JP" altLang="ja-JP" sz="1100" b="0" i="0" baseline="0">
              <a:solidFill>
                <a:schemeClr val="dk1"/>
              </a:solidFill>
              <a:effectLst/>
              <a:latin typeface="+mn-lt"/>
              <a:ea typeface="+mn-ea"/>
              <a:cs typeface="+mn-cs"/>
            </a:rPr>
            <a:t>合併町村として</a:t>
          </a:r>
          <a:r>
            <a:rPr lang="ja-JP" altLang="ja-JP"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26</a:t>
          </a:r>
          <a:r>
            <a:rPr lang="ja-JP" altLang="ja-JP" sz="1100" b="0">
              <a:solidFill>
                <a:schemeClr val="dk1"/>
              </a:solidFill>
              <a:effectLst/>
              <a:latin typeface="+mn-lt"/>
              <a:ea typeface="+mn-ea"/>
              <a:cs typeface="+mn-cs"/>
            </a:rPr>
            <a:t>年度から交付税措置の激変緩和期間が始ま</a:t>
          </a:r>
          <a:r>
            <a:rPr lang="ja-JP" altLang="en-US" sz="1100" b="0">
              <a:solidFill>
                <a:schemeClr val="dk1"/>
              </a:solidFill>
              <a:effectLst/>
              <a:latin typeface="+mn-lt"/>
              <a:ea typeface="+mn-ea"/>
              <a:cs typeface="+mn-cs"/>
            </a:rPr>
            <a:t>ったことで</a:t>
          </a:r>
          <a:r>
            <a:rPr lang="ja-JP" altLang="ja-JP" sz="1100" b="0">
              <a:solidFill>
                <a:schemeClr val="dk1"/>
              </a:solidFill>
              <a:effectLst/>
              <a:latin typeface="+mn-lt"/>
              <a:ea typeface="+mn-ea"/>
              <a:cs typeface="+mn-cs"/>
            </a:rPr>
            <a:t>、その減額に沿う形で経常収支比率も影響を受けることが想定される。　経常収支比率の上昇を抑えるためには、経常的な経費を計画的に削減していく必要があるため、効率化による行政コストの削減に向けての行政改革を実施していく必要がある</a:t>
          </a:r>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126746</xdr:rowOff>
    </xdr:from>
    <xdr:to>
      <xdr:col>7</xdr:col>
      <xdr:colOff>152400</xdr:colOff>
      <xdr:row>61</xdr:row>
      <xdr:rowOff>3556</xdr:rowOff>
    </xdr:to>
    <xdr:cxnSp macro="">
      <xdr:nvCxnSpPr>
        <xdr:cNvPr id="128" name="直線コネクタ 127"/>
        <xdr:cNvCxnSpPr/>
      </xdr:nvCxnSpPr>
      <xdr:spPr>
        <a:xfrm>
          <a:off x="4114800" y="104137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153416</xdr:rowOff>
    </xdr:from>
    <xdr:to>
      <xdr:col>6</xdr:col>
      <xdr:colOff>0</xdr:colOff>
      <xdr:row>60</xdr:row>
      <xdr:rowOff>126746</xdr:rowOff>
    </xdr:to>
    <xdr:cxnSp macro="">
      <xdr:nvCxnSpPr>
        <xdr:cNvPr id="131" name="直線コネクタ 130"/>
        <xdr:cNvCxnSpPr/>
      </xdr:nvCxnSpPr>
      <xdr:spPr>
        <a:xfrm>
          <a:off x="3225800" y="1026896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153416</xdr:rowOff>
    </xdr:from>
    <xdr:to>
      <xdr:col>4</xdr:col>
      <xdr:colOff>482600</xdr:colOff>
      <xdr:row>60</xdr:row>
      <xdr:rowOff>30226</xdr:rowOff>
    </xdr:to>
    <xdr:cxnSp macro="">
      <xdr:nvCxnSpPr>
        <xdr:cNvPr id="134" name="直線コネクタ 133"/>
        <xdr:cNvCxnSpPr/>
      </xdr:nvCxnSpPr>
      <xdr:spPr>
        <a:xfrm flipV="1">
          <a:off x="2336800" y="102689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143764</xdr:rowOff>
    </xdr:from>
    <xdr:to>
      <xdr:col>3</xdr:col>
      <xdr:colOff>279400</xdr:colOff>
      <xdr:row>60</xdr:row>
      <xdr:rowOff>30226</xdr:rowOff>
    </xdr:to>
    <xdr:cxnSp macro="">
      <xdr:nvCxnSpPr>
        <xdr:cNvPr id="137" name="直線コネクタ 136"/>
        <xdr:cNvCxnSpPr/>
      </xdr:nvCxnSpPr>
      <xdr:spPr>
        <a:xfrm>
          <a:off x="1447800" y="1025931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124206</xdr:rowOff>
    </xdr:from>
    <xdr:to>
      <xdr:col>7</xdr:col>
      <xdr:colOff>203200</xdr:colOff>
      <xdr:row>61</xdr:row>
      <xdr:rowOff>54356</xdr:rowOff>
    </xdr:to>
    <xdr:sp macro="" textlink="">
      <xdr:nvSpPr>
        <xdr:cNvPr id="147" name="円/楕円 146"/>
        <xdr:cNvSpPr/>
      </xdr:nvSpPr>
      <xdr:spPr>
        <a:xfrm>
          <a:off x="49022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140733</xdr:rowOff>
    </xdr:from>
    <xdr:ext cx="762000" cy="259045"/>
    <xdr:sp macro="" textlink="">
      <xdr:nvSpPr>
        <xdr:cNvPr id="148" name="財政構造の弾力性該当値テキスト"/>
        <xdr:cNvSpPr txBox="1"/>
      </xdr:nvSpPr>
      <xdr:spPr>
        <a:xfrm>
          <a:off x="50419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75946</xdr:rowOff>
    </xdr:from>
    <xdr:to>
      <xdr:col>6</xdr:col>
      <xdr:colOff>50800</xdr:colOff>
      <xdr:row>61</xdr:row>
      <xdr:rowOff>6096</xdr:rowOff>
    </xdr:to>
    <xdr:sp macro="" textlink="">
      <xdr:nvSpPr>
        <xdr:cNvPr id="149" name="円/楕円 148"/>
        <xdr:cNvSpPr/>
      </xdr:nvSpPr>
      <xdr:spPr>
        <a:xfrm>
          <a:off x="4064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16273</xdr:rowOff>
    </xdr:from>
    <xdr:ext cx="736600" cy="259045"/>
    <xdr:sp macro="" textlink="">
      <xdr:nvSpPr>
        <xdr:cNvPr id="150" name="テキスト ボックス 149"/>
        <xdr:cNvSpPr txBox="1"/>
      </xdr:nvSpPr>
      <xdr:spPr>
        <a:xfrm>
          <a:off x="3733800" y="1013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102616</xdr:rowOff>
    </xdr:from>
    <xdr:to>
      <xdr:col>4</xdr:col>
      <xdr:colOff>533400</xdr:colOff>
      <xdr:row>60</xdr:row>
      <xdr:rowOff>32766</xdr:rowOff>
    </xdr:to>
    <xdr:sp macro="" textlink="">
      <xdr:nvSpPr>
        <xdr:cNvPr id="151" name="円/楕円 150"/>
        <xdr:cNvSpPr/>
      </xdr:nvSpPr>
      <xdr:spPr>
        <a:xfrm>
          <a:off x="3175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42943</xdr:rowOff>
    </xdr:from>
    <xdr:ext cx="762000" cy="259045"/>
    <xdr:sp macro="" textlink="">
      <xdr:nvSpPr>
        <xdr:cNvPr id="152" name="テキスト ボックス 151"/>
        <xdr:cNvSpPr txBox="1"/>
      </xdr:nvSpPr>
      <xdr:spPr>
        <a:xfrm>
          <a:off x="2844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150876</xdr:rowOff>
    </xdr:from>
    <xdr:to>
      <xdr:col>3</xdr:col>
      <xdr:colOff>330200</xdr:colOff>
      <xdr:row>60</xdr:row>
      <xdr:rowOff>81026</xdr:rowOff>
    </xdr:to>
    <xdr:sp macro="" textlink="">
      <xdr:nvSpPr>
        <xdr:cNvPr id="153" name="円/楕円 152"/>
        <xdr:cNvSpPr/>
      </xdr:nvSpPr>
      <xdr:spPr>
        <a:xfrm>
          <a:off x="2286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91203</xdr:rowOff>
    </xdr:from>
    <xdr:ext cx="762000" cy="259045"/>
    <xdr:sp macro="" textlink="">
      <xdr:nvSpPr>
        <xdr:cNvPr id="154" name="テキスト ボックス 153"/>
        <xdr:cNvSpPr txBox="1"/>
      </xdr:nvSpPr>
      <xdr:spPr>
        <a:xfrm>
          <a:off x="1955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92964</xdr:rowOff>
    </xdr:from>
    <xdr:to>
      <xdr:col>2</xdr:col>
      <xdr:colOff>127000</xdr:colOff>
      <xdr:row>60</xdr:row>
      <xdr:rowOff>23114</xdr:rowOff>
    </xdr:to>
    <xdr:sp macro="" textlink="">
      <xdr:nvSpPr>
        <xdr:cNvPr id="155" name="円/楕円 154"/>
        <xdr:cNvSpPr/>
      </xdr:nvSpPr>
      <xdr:spPr>
        <a:xfrm>
          <a:off x="1397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33291</xdr:rowOff>
    </xdr:from>
    <xdr:ext cx="762000" cy="259045"/>
    <xdr:sp macro="" textlink="">
      <xdr:nvSpPr>
        <xdr:cNvPr id="156" name="テキスト ボックス 155"/>
        <xdr:cNvSpPr txBox="1"/>
      </xdr:nvSpPr>
      <xdr:spPr>
        <a:xfrm>
          <a:off x="1066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[131,929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a:t>
          </a:r>
          <a:r>
            <a:rPr lang="ja-JP" altLang="en-US" sz="1100" b="0" i="0" baseline="0">
              <a:solidFill>
                <a:schemeClr val="dk1"/>
              </a:solidFill>
              <a:effectLst/>
              <a:latin typeface="+mn-lt"/>
              <a:ea typeface="+mn-ea"/>
              <a:cs typeface="+mn-cs"/>
            </a:rPr>
            <a:t>・物件費の</a:t>
          </a:r>
          <a:r>
            <a:rPr lang="ja-JP" altLang="ja-JP" sz="1100" b="0" i="0" baseline="0">
              <a:solidFill>
                <a:schemeClr val="dk1"/>
              </a:solidFill>
              <a:effectLst/>
              <a:latin typeface="+mn-lt"/>
              <a:ea typeface="+mn-ea"/>
              <a:cs typeface="+mn-cs"/>
            </a:rPr>
            <a:t>決算額</a:t>
          </a:r>
          <a:r>
            <a:rPr lang="ja-JP" altLang="en-US" sz="1100" b="0" i="0" baseline="0">
              <a:solidFill>
                <a:schemeClr val="dk1"/>
              </a:solidFill>
              <a:effectLst/>
              <a:latin typeface="+mn-lt"/>
              <a:ea typeface="+mn-ea"/>
              <a:cs typeface="+mn-cs"/>
            </a:rPr>
            <a:t>がともに減額となり、それぞれ</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9.9</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減少した</a:t>
          </a:r>
          <a:r>
            <a:rPr lang="ja-JP" altLang="en-US" sz="1100" b="0" i="0" baseline="0">
              <a:solidFill>
                <a:schemeClr val="dk1"/>
              </a:solidFill>
              <a:effectLst/>
              <a:latin typeface="+mn-lt"/>
              <a:ea typeface="+mn-ea"/>
              <a:cs typeface="+mn-cs"/>
            </a:rPr>
            <a:t>ことによるもの。</a:t>
          </a:r>
          <a:r>
            <a:rPr lang="ja-JP" altLang="ja-JP" sz="1100" b="0" i="0" baseline="0">
              <a:solidFill>
                <a:schemeClr val="dk1"/>
              </a:solidFill>
              <a:effectLst/>
              <a:latin typeface="+mn-lt"/>
              <a:ea typeface="+mn-ea"/>
              <a:cs typeface="+mn-cs"/>
            </a:rPr>
            <a:t>今後も引き続いての定員管理における人件費の抑制を図るとともに物件費等の歳出の削減を図るように努める。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57849</xdr:rowOff>
    </xdr:from>
    <xdr:to>
      <xdr:col>7</xdr:col>
      <xdr:colOff>152400</xdr:colOff>
      <xdr:row>84</xdr:row>
      <xdr:rowOff>107218</xdr:rowOff>
    </xdr:to>
    <xdr:cxnSp macro="">
      <xdr:nvCxnSpPr>
        <xdr:cNvPr id="191" name="直線コネクタ 190"/>
        <xdr:cNvCxnSpPr/>
      </xdr:nvCxnSpPr>
      <xdr:spPr>
        <a:xfrm flipV="1">
          <a:off x="4114800" y="14459649"/>
          <a:ext cx="838200" cy="4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76831</xdr:rowOff>
    </xdr:from>
    <xdr:to>
      <xdr:col>6</xdr:col>
      <xdr:colOff>0</xdr:colOff>
      <xdr:row>84</xdr:row>
      <xdr:rowOff>107218</xdr:rowOff>
    </xdr:to>
    <xdr:cxnSp macro="">
      <xdr:nvCxnSpPr>
        <xdr:cNvPr id="194" name="直線コネクタ 193"/>
        <xdr:cNvCxnSpPr/>
      </xdr:nvCxnSpPr>
      <xdr:spPr>
        <a:xfrm>
          <a:off x="3225800" y="14478631"/>
          <a:ext cx="8890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45407</xdr:rowOff>
    </xdr:from>
    <xdr:to>
      <xdr:col>4</xdr:col>
      <xdr:colOff>482600</xdr:colOff>
      <xdr:row>84</xdr:row>
      <xdr:rowOff>76831</xdr:rowOff>
    </xdr:to>
    <xdr:cxnSp macro="">
      <xdr:nvCxnSpPr>
        <xdr:cNvPr id="197" name="直線コネクタ 196"/>
        <xdr:cNvCxnSpPr/>
      </xdr:nvCxnSpPr>
      <xdr:spPr>
        <a:xfrm>
          <a:off x="2336800" y="14447207"/>
          <a:ext cx="889000" cy="3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45407</xdr:rowOff>
    </xdr:from>
    <xdr:to>
      <xdr:col>3</xdr:col>
      <xdr:colOff>279400</xdr:colOff>
      <xdr:row>84</xdr:row>
      <xdr:rowOff>49774</xdr:rowOff>
    </xdr:to>
    <xdr:cxnSp macro="">
      <xdr:nvCxnSpPr>
        <xdr:cNvPr id="200" name="直線コネクタ 199"/>
        <xdr:cNvCxnSpPr/>
      </xdr:nvCxnSpPr>
      <xdr:spPr>
        <a:xfrm flipV="1">
          <a:off x="1447800" y="14447207"/>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7049</xdr:rowOff>
    </xdr:from>
    <xdr:to>
      <xdr:col>7</xdr:col>
      <xdr:colOff>203200</xdr:colOff>
      <xdr:row>84</xdr:row>
      <xdr:rowOff>108649</xdr:rowOff>
    </xdr:to>
    <xdr:sp macro="" textlink="">
      <xdr:nvSpPr>
        <xdr:cNvPr id="210" name="円/楕円 209"/>
        <xdr:cNvSpPr/>
      </xdr:nvSpPr>
      <xdr:spPr>
        <a:xfrm>
          <a:off x="4902200" y="144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150576</xdr:rowOff>
    </xdr:from>
    <xdr:ext cx="762000" cy="259045"/>
    <xdr:sp macro="" textlink="">
      <xdr:nvSpPr>
        <xdr:cNvPr id="211" name="人件費・物件費等の状況該当値テキスト"/>
        <xdr:cNvSpPr txBox="1"/>
      </xdr:nvSpPr>
      <xdr:spPr>
        <a:xfrm>
          <a:off x="5041900" y="14380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131,929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56418</xdr:rowOff>
    </xdr:from>
    <xdr:to>
      <xdr:col>6</xdr:col>
      <xdr:colOff>50800</xdr:colOff>
      <xdr:row>84</xdr:row>
      <xdr:rowOff>158018</xdr:rowOff>
    </xdr:to>
    <xdr:sp macro="" textlink="">
      <xdr:nvSpPr>
        <xdr:cNvPr id="212" name="円/楕円 211"/>
        <xdr:cNvSpPr/>
      </xdr:nvSpPr>
      <xdr:spPr>
        <a:xfrm>
          <a:off x="4064000" y="1445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142795</xdr:rowOff>
    </xdr:from>
    <xdr:ext cx="736600" cy="259045"/>
    <xdr:sp macro="" textlink="">
      <xdr:nvSpPr>
        <xdr:cNvPr id="213" name="テキスト ボックス 212"/>
        <xdr:cNvSpPr txBox="1"/>
      </xdr:nvSpPr>
      <xdr:spPr>
        <a:xfrm>
          <a:off x="3733800" y="14544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138,067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26031</xdr:rowOff>
    </xdr:from>
    <xdr:to>
      <xdr:col>4</xdr:col>
      <xdr:colOff>533400</xdr:colOff>
      <xdr:row>84</xdr:row>
      <xdr:rowOff>127631</xdr:rowOff>
    </xdr:to>
    <xdr:sp macro="" textlink="">
      <xdr:nvSpPr>
        <xdr:cNvPr id="214" name="円/楕円 213"/>
        <xdr:cNvSpPr/>
      </xdr:nvSpPr>
      <xdr:spPr>
        <a:xfrm>
          <a:off x="3175000" y="144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112408</xdr:rowOff>
    </xdr:from>
    <xdr:ext cx="762000" cy="259045"/>
    <xdr:sp macro="" textlink="">
      <xdr:nvSpPr>
        <xdr:cNvPr id="215" name="テキスト ボックス 214"/>
        <xdr:cNvSpPr txBox="1"/>
      </xdr:nvSpPr>
      <xdr:spPr>
        <a:xfrm>
          <a:off x="2844800" y="1451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134,289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166057</xdr:rowOff>
    </xdr:from>
    <xdr:to>
      <xdr:col>3</xdr:col>
      <xdr:colOff>330200</xdr:colOff>
      <xdr:row>84</xdr:row>
      <xdr:rowOff>96207</xdr:rowOff>
    </xdr:to>
    <xdr:sp macro="" textlink="">
      <xdr:nvSpPr>
        <xdr:cNvPr id="216" name="円/楕円 215"/>
        <xdr:cNvSpPr/>
      </xdr:nvSpPr>
      <xdr:spPr>
        <a:xfrm>
          <a:off x="2286000" y="143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80984</xdr:rowOff>
    </xdr:from>
    <xdr:ext cx="762000" cy="259045"/>
    <xdr:sp macro="" textlink="">
      <xdr:nvSpPr>
        <xdr:cNvPr id="217" name="テキスト ボックス 216"/>
        <xdr:cNvSpPr txBox="1"/>
      </xdr:nvSpPr>
      <xdr:spPr>
        <a:xfrm>
          <a:off x="1955800" y="1448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130,382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170424</xdr:rowOff>
    </xdr:from>
    <xdr:to>
      <xdr:col>2</xdr:col>
      <xdr:colOff>127000</xdr:colOff>
      <xdr:row>84</xdr:row>
      <xdr:rowOff>100574</xdr:rowOff>
    </xdr:to>
    <xdr:sp macro="" textlink="">
      <xdr:nvSpPr>
        <xdr:cNvPr id="218" name="円/楕円 217"/>
        <xdr:cNvSpPr/>
      </xdr:nvSpPr>
      <xdr:spPr>
        <a:xfrm>
          <a:off x="1397000" y="144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85351</xdr:rowOff>
    </xdr:from>
    <xdr:ext cx="762000" cy="259045"/>
    <xdr:sp macro="" textlink="">
      <xdr:nvSpPr>
        <xdr:cNvPr id="219" name="テキスト ボックス 218"/>
        <xdr:cNvSpPr txBox="1"/>
      </xdr:nvSpPr>
      <xdr:spPr>
        <a:xfrm>
          <a:off x="1066800" y="1448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年度で給与減額措置を実施したため、指数についてもまた、類似団体との差についても、平成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年度の状況と近いものとなっ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　類似団体の平均値を下回っていることから、これらのことも考慮しながら、適正な給与水準となるように努める。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166914</xdr:rowOff>
    </xdr:from>
    <xdr:to>
      <xdr:col>24</xdr:col>
      <xdr:colOff>558800</xdr:colOff>
      <xdr:row>83</xdr:row>
      <xdr:rowOff>18445</xdr:rowOff>
    </xdr:to>
    <xdr:cxnSp macro="">
      <xdr:nvCxnSpPr>
        <xdr:cNvPr id="255" name="直線コネクタ 254"/>
        <xdr:cNvCxnSpPr/>
      </xdr:nvCxnSpPr>
      <xdr:spPr>
        <a:xfrm flipV="1">
          <a:off x="16179800" y="1422581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88</xdr:row>
      <xdr:rowOff>149377</xdr:rowOff>
    </xdr:to>
    <xdr:cxnSp macro="">
      <xdr:nvCxnSpPr>
        <xdr:cNvPr id="258" name="直線コネクタ 257"/>
        <xdr:cNvCxnSpPr/>
      </xdr:nvCxnSpPr>
      <xdr:spPr>
        <a:xfrm flipV="1">
          <a:off x="15290800" y="14248795"/>
          <a:ext cx="889000" cy="98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149377</xdr:rowOff>
    </xdr:from>
    <xdr:to>
      <xdr:col>22</xdr:col>
      <xdr:colOff>203200</xdr:colOff>
      <xdr:row>88</xdr:row>
      <xdr:rowOff>160866</xdr:rowOff>
    </xdr:to>
    <xdr:cxnSp macro="">
      <xdr:nvCxnSpPr>
        <xdr:cNvPr id="261" name="直線コネクタ 260"/>
        <xdr:cNvCxnSpPr/>
      </xdr:nvCxnSpPr>
      <xdr:spPr>
        <a:xfrm flipV="1">
          <a:off x="14401800" y="152369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86482</xdr:rowOff>
    </xdr:from>
    <xdr:to>
      <xdr:col>21</xdr:col>
      <xdr:colOff>0</xdr:colOff>
      <xdr:row>88</xdr:row>
      <xdr:rowOff>160866</xdr:rowOff>
    </xdr:to>
    <xdr:cxnSp macro="">
      <xdr:nvCxnSpPr>
        <xdr:cNvPr id="264" name="直線コネクタ 263"/>
        <xdr:cNvCxnSpPr/>
      </xdr:nvCxnSpPr>
      <xdr:spPr>
        <a:xfrm>
          <a:off x="13512800" y="14145382"/>
          <a:ext cx="889000" cy="110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74" name="円/楕円 273"/>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132641</xdr:rowOff>
    </xdr:from>
    <xdr:ext cx="762000" cy="259045"/>
    <xdr:sp macro="" textlink="">
      <xdr:nvSpPr>
        <xdr:cNvPr id="275"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6" name="円/楕円 275"/>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77" name="テキスト ボックス 276"/>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98577</xdr:rowOff>
    </xdr:from>
    <xdr:to>
      <xdr:col>22</xdr:col>
      <xdr:colOff>254000</xdr:colOff>
      <xdr:row>89</xdr:row>
      <xdr:rowOff>28727</xdr:rowOff>
    </xdr:to>
    <xdr:sp macro="" textlink="">
      <xdr:nvSpPr>
        <xdr:cNvPr id="278" name="円/楕円 277"/>
        <xdr:cNvSpPr/>
      </xdr:nvSpPr>
      <xdr:spPr>
        <a:xfrm>
          <a:off x="15240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38904</xdr:rowOff>
    </xdr:from>
    <xdr:ext cx="762000" cy="259045"/>
    <xdr:sp macro="" textlink="">
      <xdr:nvSpPr>
        <xdr:cNvPr id="279" name="テキスト ボックス 278"/>
        <xdr:cNvSpPr txBox="1"/>
      </xdr:nvSpPr>
      <xdr:spPr>
        <a:xfrm>
          <a:off x="14909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0" name="円/楕円 279"/>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1" name="テキスト ボックス 280"/>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35682</xdr:rowOff>
    </xdr:from>
    <xdr:to>
      <xdr:col>19</xdr:col>
      <xdr:colOff>533400</xdr:colOff>
      <xdr:row>82</xdr:row>
      <xdr:rowOff>137282</xdr:rowOff>
    </xdr:to>
    <xdr:sp macro="" textlink="">
      <xdr:nvSpPr>
        <xdr:cNvPr id="282" name="円/楕円 281"/>
        <xdr:cNvSpPr/>
      </xdr:nvSpPr>
      <xdr:spPr>
        <a:xfrm>
          <a:off x="13462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147459</xdr:rowOff>
    </xdr:from>
    <xdr:ext cx="762000" cy="259045"/>
    <xdr:sp macro="" textlink="">
      <xdr:nvSpPr>
        <xdr:cNvPr id="283" name="テキスト ボックス 282"/>
        <xdr:cNvSpPr txBox="1"/>
      </xdr:nvSpPr>
      <xdr:spPr>
        <a:xfrm>
          <a:off x="13131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類似団体平均値を上回っているが、これは当町の地理的要因が影響している。　富士五湖の内、４湖を抱えその湖畔に集落が点在するため、公共施設の集約が困難な状況がある。　合併後に行ってきた退職者の補充を最小限に行うことで、年々類似団体平均値との差は小さくなってきている。　今後も継続し、順次、類似団体平均に近づくよう職員数を削減していくことに努める。</a:t>
          </a:r>
          <a:endParaRPr lang="ja-JP" altLang="ja-JP" sz="1400">
            <a:effectLst/>
          </a:endParaRPr>
        </a:p>
        <a:p>
          <a:r>
            <a:rPr lang="ja-JP" altLang="ja-JP" sz="1100" b="0" i="0" baseline="0">
              <a:solidFill>
                <a:schemeClr val="dk1"/>
              </a:solidFill>
              <a:effectLst/>
              <a:latin typeface="+mn-lt"/>
              <a:ea typeface="+mn-ea"/>
              <a:cs typeface="+mn-cs"/>
            </a:rPr>
            <a:t>　指定管理者制度の活用や民間委託を進めているが、今後もできるものについては、順次移行するよう考慮する。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155242</xdr:rowOff>
    </xdr:from>
    <xdr:to>
      <xdr:col>24</xdr:col>
      <xdr:colOff>558800</xdr:colOff>
      <xdr:row>60</xdr:row>
      <xdr:rowOff>169031</xdr:rowOff>
    </xdr:to>
    <xdr:cxnSp macro="">
      <xdr:nvCxnSpPr>
        <xdr:cNvPr id="320" name="直線コネクタ 319"/>
        <xdr:cNvCxnSpPr/>
      </xdr:nvCxnSpPr>
      <xdr:spPr>
        <a:xfrm flipV="1">
          <a:off x="16179800" y="10442242"/>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169031</xdr:rowOff>
    </xdr:from>
    <xdr:to>
      <xdr:col>23</xdr:col>
      <xdr:colOff>406400</xdr:colOff>
      <xdr:row>60</xdr:row>
      <xdr:rowOff>170180</xdr:rowOff>
    </xdr:to>
    <xdr:cxnSp macro="">
      <xdr:nvCxnSpPr>
        <xdr:cNvPr id="323" name="直線コネクタ 322"/>
        <xdr:cNvCxnSpPr/>
      </xdr:nvCxnSpPr>
      <xdr:spPr>
        <a:xfrm flipV="1">
          <a:off x="15290800" y="1045603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170180</xdr:rowOff>
    </xdr:from>
    <xdr:to>
      <xdr:col>22</xdr:col>
      <xdr:colOff>203200</xdr:colOff>
      <xdr:row>61</xdr:row>
      <xdr:rowOff>14817</xdr:rowOff>
    </xdr:to>
    <xdr:cxnSp macro="">
      <xdr:nvCxnSpPr>
        <xdr:cNvPr id="326" name="直線コネクタ 325"/>
        <xdr:cNvCxnSpPr/>
      </xdr:nvCxnSpPr>
      <xdr:spPr>
        <a:xfrm flipV="1">
          <a:off x="14401800" y="104571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14817</xdr:rowOff>
    </xdr:from>
    <xdr:to>
      <xdr:col>21</xdr:col>
      <xdr:colOff>0</xdr:colOff>
      <xdr:row>61</xdr:row>
      <xdr:rowOff>35499</xdr:rowOff>
    </xdr:to>
    <xdr:cxnSp macro="">
      <xdr:nvCxnSpPr>
        <xdr:cNvPr id="329" name="直線コネクタ 328"/>
        <xdr:cNvCxnSpPr/>
      </xdr:nvCxnSpPr>
      <xdr:spPr>
        <a:xfrm flipV="1">
          <a:off x="13512800" y="1047326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3" name="テキスト ボックス 332"/>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104442</xdr:rowOff>
    </xdr:from>
    <xdr:to>
      <xdr:col>24</xdr:col>
      <xdr:colOff>609600</xdr:colOff>
      <xdr:row>61</xdr:row>
      <xdr:rowOff>34592</xdr:rowOff>
    </xdr:to>
    <xdr:sp macro="" textlink="">
      <xdr:nvSpPr>
        <xdr:cNvPr id="339" name="円/楕円 338"/>
        <xdr:cNvSpPr/>
      </xdr:nvSpPr>
      <xdr:spPr>
        <a:xfrm>
          <a:off x="169672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76519</xdr:rowOff>
    </xdr:from>
    <xdr:ext cx="762000" cy="259045"/>
    <xdr:sp macro="" textlink="">
      <xdr:nvSpPr>
        <xdr:cNvPr id="340" name="定員管理の状況該当値テキスト"/>
        <xdr:cNvSpPr txBox="1"/>
      </xdr:nvSpPr>
      <xdr:spPr>
        <a:xfrm>
          <a:off x="17106900" y="1036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118231</xdr:rowOff>
    </xdr:from>
    <xdr:to>
      <xdr:col>23</xdr:col>
      <xdr:colOff>457200</xdr:colOff>
      <xdr:row>61</xdr:row>
      <xdr:rowOff>48381</xdr:rowOff>
    </xdr:to>
    <xdr:sp macro="" textlink="">
      <xdr:nvSpPr>
        <xdr:cNvPr id="341" name="円/楕円 340"/>
        <xdr:cNvSpPr/>
      </xdr:nvSpPr>
      <xdr:spPr>
        <a:xfrm>
          <a:off x="16129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33158</xdr:rowOff>
    </xdr:from>
    <xdr:ext cx="736600" cy="259045"/>
    <xdr:sp macro="" textlink="">
      <xdr:nvSpPr>
        <xdr:cNvPr id="342" name="テキスト ボックス 341"/>
        <xdr:cNvSpPr txBox="1"/>
      </xdr:nvSpPr>
      <xdr:spPr>
        <a:xfrm>
          <a:off x="15798800" y="1049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119380</xdr:rowOff>
    </xdr:from>
    <xdr:to>
      <xdr:col>22</xdr:col>
      <xdr:colOff>254000</xdr:colOff>
      <xdr:row>61</xdr:row>
      <xdr:rowOff>49530</xdr:rowOff>
    </xdr:to>
    <xdr:sp macro="" textlink="">
      <xdr:nvSpPr>
        <xdr:cNvPr id="343" name="円/楕円 342"/>
        <xdr:cNvSpPr/>
      </xdr:nvSpPr>
      <xdr:spPr>
        <a:xfrm>
          <a:off x="15240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44" name="テキスト ボックス 343"/>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135467</xdr:rowOff>
    </xdr:from>
    <xdr:to>
      <xdr:col>21</xdr:col>
      <xdr:colOff>50800</xdr:colOff>
      <xdr:row>61</xdr:row>
      <xdr:rowOff>65617</xdr:rowOff>
    </xdr:to>
    <xdr:sp macro="" textlink="">
      <xdr:nvSpPr>
        <xdr:cNvPr id="345" name="円/楕円 344"/>
        <xdr:cNvSpPr/>
      </xdr:nvSpPr>
      <xdr:spPr>
        <a:xfrm>
          <a:off x="14351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50394</xdr:rowOff>
    </xdr:from>
    <xdr:ext cx="762000" cy="259045"/>
    <xdr:sp macro="" textlink="">
      <xdr:nvSpPr>
        <xdr:cNvPr id="346" name="テキスト ボックス 345"/>
        <xdr:cNvSpPr txBox="1"/>
      </xdr:nvSpPr>
      <xdr:spPr>
        <a:xfrm>
          <a:off x="14020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156149</xdr:rowOff>
    </xdr:from>
    <xdr:to>
      <xdr:col>19</xdr:col>
      <xdr:colOff>533400</xdr:colOff>
      <xdr:row>61</xdr:row>
      <xdr:rowOff>86299</xdr:rowOff>
    </xdr:to>
    <xdr:sp macro="" textlink="">
      <xdr:nvSpPr>
        <xdr:cNvPr id="347" name="円/楕円 346"/>
        <xdr:cNvSpPr/>
      </xdr:nvSpPr>
      <xdr:spPr>
        <a:xfrm>
          <a:off x="13462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71076</xdr:rowOff>
    </xdr:from>
    <xdr:ext cx="762000" cy="259045"/>
    <xdr:sp macro="" textlink="">
      <xdr:nvSpPr>
        <xdr:cNvPr id="348" name="テキスト ボックス 347"/>
        <xdr:cNvSpPr txBox="1"/>
      </xdr:nvSpPr>
      <xdr:spPr>
        <a:xfrm>
          <a:off x="13131800" y="1052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100">
              <a:solidFill>
                <a:sysClr val="windowText" lastClr="000000"/>
              </a:solidFill>
              <a:latin typeface="ＭＳ Ｐゴシック"/>
            </a:rPr>
            <a:t>全体的には、分母が約</a:t>
          </a:r>
          <a:r>
            <a:rPr kumimoji="1" lang="en-US" altLang="ja-JP" sz="1100">
              <a:solidFill>
                <a:sysClr val="windowText" lastClr="000000"/>
              </a:solidFill>
              <a:latin typeface="ＭＳ Ｐゴシック"/>
            </a:rPr>
            <a:t>1</a:t>
          </a:r>
          <a:r>
            <a:rPr kumimoji="1" lang="ja-JP" altLang="en-US" sz="1100">
              <a:solidFill>
                <a:sysClr val="windowText" lastClr="000000"/>
              </a:solidFill>
              <a:latin typeface="ＭＳ Ｐゴシック"/>
            </a:rPr>
            <a:t>億</a:t>
          </a:r>
          <a:r>
            <a:rPr kumimoji="1" lang="en-US" altLang="ja-JP" sz="1100">
              <a:solidFill>
                <a:sysClr val="windowText" lastClr="000000"/>
              </a:solidFill>
              <a:latin typeface="ＭＳ Ｐゴシック"/>
            </a:rPr>
            <a:t>6</a:t>
          </a:r>
          <a:r>
            <a:rPr kumimoji="1" lang="ja-JP" altLang="en-US" sz="1100">
              <a:solidFill>
                <a:sysClr val="windowText" lastClr="000000"/>
              </a:solidFill>
              <a:latin typeface="ＭＳ Ｐゴシック"/>
            </a:rPr>
            <a:t>百万円減となったものの、分子は、さらに約</a:t>
          </a:r>
          <a:r>
            <a:rPr kumimoji="1" lang="en-US" altLang="ja-JP" sz="1100">
              <a:solidFill>
                <a:sysClr val="windowText" lastClr="000000"/>
              </a:solidFill>
              <a:latin typeface="ＭＳ Ｐゴシック"/>
            </a:rPr>
            <a:t>1</a:t>
          </a:r>
          <a:r>
            <a:rPr kumimoji="1" lang="ja-JP" altLang="en-US" sz="1100">
              <a:solidFill>
                <a:sysClr val="windowText" lastClr="000000"/>
              </a:solidFill>
              <a:latin typeface="ＭＳ Ｐゴシック"/>
            </a:rPr>
            <a:t>億</a:t>
          </a:r>
          <a:r>
            <a:rPr kumimoji="1" lang="en-US" altLang="ja-JP" sz="1100">
              <a:solidFill>
                <a:sysClr val="windowText" lastClr="000000"/>
              </a:solidFill>
              <a:latin typeface="ＭＳ Ｐゴシック"/>
            </a:rPr>
            <a:t>6</a:t>
          </a:r>
          <a:r>
            <a:rPr kumimoji="1" lang="ja-JP" altLang="en-US" sz="1100">
              <a:solidFill>
                <a:sysClr val="windowText" lastClr="000000"/>
              </a:solidFill>
              <a:latin typeface="ＭＳ Ｐゴシック"/>
            </a:rPr>
            <a:t>千</a:t>
          </a:r>
          <a:r>
            <a:rPr kumimoji="1" lang="en-US" altLang="ja-JP" sz="1100">
              <a:solidFill>
                <a:sysClr val="windowText" lastClr="000000"/>
              </a:solidFill>
              <a:latin typeface="ＭＳ Ｐゴシック"/>
            </a:rPr>
            <a:t>7</a:t>
          </a:r>
          <a:r>
            <a:rPr kumimoji="1" lang="ja-JP" altLang="en-US" sz="1100">
              <a:solidFill>
                <a:sysClr val="windowText" lastClr="000000"/>
              </a:solidFill>
              <a:latin typeface="ＭＳ Ｐゴシック"/>
            </a:rPr>
            <a:t>百万円の減となっている。　比率が下がった主な要因として、分子では、金利の低水準化が持続していることによる元利償還金の減が約１千</a:t>
          </a:r>
          <a:r>
            <a:rPr kumimoji="1" lang="en-US" altLang="ja-JP" sz="1100">
              <a:solidFill>
                <a:sysClr val="windowText" lastClr="000000"/>
              </a:solidFill>
              <a:latin typeface="ＭＳ Ｐゴシック"/>
            </a:rPr>
            <a:t>6</a:t>
          </a:r>
          <a:r>
            <a:rPr kumimoji="1" lang="ja-JP" altLang="en-US" sz="1100">
              <a:solidFill>
                <a:sysClr val="windowText" lastClr="000000"/>
              </a:solidFill>
              <a:latin typeface="ＭＳ Ｐゴシック"/>
            </a:rPr>
            <a:t>百万円、公営企業債の元利償還金に対する繰入金が、「分流式下水道等に要する経費」に対する繰出基準額が減少したことなどにより、対前年比約１千</a:t>
          </a:r>
          <a:r>
            <a:rPr kumimoji="1" lang="en-US" altLang="ja-JP" sz="1100">
              <a:solidFill>
                <a:sysClr val="windowText" lastClr="000000"/>
              </a:solidFill>
              <a:latin typeface="ＭＳ Ｐゴシック"/>
            </a:rPr>
            <a:t>3</a:t>
          </a:r>
          <a:r>
            <a:rPr kumimoji="1" lang="ja-JP" altLang="en-US" sz="1100">
              <a:solidFill>
                <a:sysClr val="windowText" lastClr="000000"/>
              </a:solidFill>
              <a:latin typeface="ＭＳ Ｐゴシック"/>
            </a:rPr>
            <a:t>百万円減額となったこと、また公債費に準ずる債務負担行為に係るものが対前年比約６千２百万円の減額となったことが主な要因となっている。　　一方で、補てん財源としては、約</a:t>
          </a:r>
          <a:r>
            <a:rPr kumimoji="1" lang="en-US" altLang="ja-JP" sz="1100">
              <a:solidFill>
                <a:sysClr val="windowText" lastClr="000000"/>
              </a:solidFill>
              <a:latin typeface="ＭＳ Ｐゴシック"/>
            </a:rPr>
            <a:t>6</a:t>
          </a:r>
          <a:r>
            <a:rPr kumimoji="1" lang="ja-JP" altLang="en-US" sz="1100">
              <a:solidFill>
                <a:sysClr val="windowText" lastClr="000000"/>
              </a:solidFill>
              <a:latin typeface="ＭＳ Ｐゴシック"/>
            </a:rPr>
            <a:t>千</a:t>
          </a:r>
          <a:r>
            <a:rPr kumimoji="1" lang="en-US" altLang="ja-JP" sz="1100">
              <a:solidFill>
                <a:sysClr val="windowText" lastClr="000000"/>
              </a:solidFill>
              <a:latin typeface="ＭＳ Ｐゴシック"/>
            </a:rPr>
            <a:t>2</a:t>
          </a:r>
          <a:r>
            <a:rPr kumimoji="1" lang="ja-JP" altLang="en-US" sz="1100">
              <a:solidFill>
                <a:sysClr val="windowText" lastClr="000000"/>
              </a:solidFill>
              <a:latin typeface="ＭＳ Ｐゴシック"/>
            </a:rPr>
            <a:t>百万円の増となったが、主な要因は、公債への基準財政需要がの増（合併特例債や臨時財政対策債の償還）があった。　これらのことから実質公債費率が減少している。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95250</xdr:rowOff>
    </xdr:from>
    <xdr:to>
      <xdr:col>24</xdr:col>
      <xdr:colOff>558800</xdr:colOff>
      <xdr:row>44</xdr:row>
      <xdr:rowOff>12277</xdr:rowOff>
    </xdr:to>
    <xdr:cxnSp macro="">
      <xdr:nvCxnSpPr>
        <xdr:cNvPr id="381" name="直線コネクタ 380"/>
        <xdr:cNvCxnSpPr/>
      </xdr:nvCxnSpPr>
      <xdr:spPr>
        <a:xfrm flipV="1">
          <a:off x="16179800" y="746760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2"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12277</xdr:rowOff>
    </xdr:from>
    <xdr:to>
      <xdr:col>23</xdr:col>
      <xdr:colOff>406400</xdr:colOff>
      <xdr:row>44</xdr:row>
      <xdr:rowOff>44450</xdr:rowOff>
    </xdr:to>
    <xdr:cxnSp macro="">
      <xdr:nvCxnSpPr>
        <xdr:cNvPr id="384" name="直線コネクタ 383"/>
        <xdr:cNvCxnSpPr/>
      </xdr:nvCxnSpPr>
      <xdr:spPr>
        <a:xfrm flipV="1">
          <a:off x="15290800" y="75560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6" name="テキスト ボックス 385"/>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44450</xdr:rowOff>
    </xdr:from>
    <xdr:to>
      <xdr:col>22</xdr:col>
      <xdr:colOff>203200</xdr:colOff>
      <xdr:row>44</xdr:row>
      <xdr:rowOff>116840</xdr:rowOff>
    </xdr:to>
    <xdr:cxnSp macro="">
      <xdr:nvCxnSpPr>
        <xdr:cNvPr id="387" name="直線コネクタ 386"/>
        <xdr:cNvCxnSpPr/>
      </xdr:nvCxnSpPr>
      <xdr:spPr>
        <a:xfrm flipV="1">
          <a:off x="14401800" y="75882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9" name="テキスト ボックス 388"/>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116840</xdr:rowOff>
    </xdr:from>
    <xdr:to>
      <xdr:col>21</xdr:col>
      <xdr:colOff>0</xdr:colOff>
      <xdr:row>45</xdr:row>
      <xdr:rowOff>41910</xdr:rowOff>
    </xdr:to>
    <xdr:cxnSp macro="">
      <xdr:nvCxnSpPr>
        <xdr:cNvPr id="390" name="直線コネクタ 389"/>
        <xdr:cNvCxnSpPr/>
      </xdr:nvCxnSpPr>
      <xdr:spPr>
        <a:xfrm flipV="1">
          <a:off x="13512800" y="76606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2" name="テキスト ボックス 391"/>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4" name="テキスト ボックス 393"/>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44450</xdr:rowOff>
    </xdr:from>
    <xdr:to>
      <xdr:col>24</xdr:col>
      <xdr:colOff>609600</xdr:colOff>
      <xdr:row>43</xdr:row>
      <xdr:rowOff>146050</xdr:rowOff>
    </xdr:to>
    <xdr:sp macro="" textlink="">
      <xdr:nvSpPr>
        <xdr:cNvPr id="400" name="円/楕円 399"/>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16527</xdr:rowOff>
    </xdr:from>
    <xdr:ext cx="762000" cy="259045"/>
    <xdr:sp macro="" textlink="">
      <xdr:nvSpPr>
        <xdr:cNvPr id="401"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132927</xdr:rowOff>
    </xdr:from>
    <xdr:to>
      <xdr:col>23</xdr:col>
      <xdr:colOff>457200</xdr:colOff>
      <xdr:row>44</xdr:row>
      <xdr:rowOff>63077</xdr:rowOff>
    </xdr:to>
    <xdr:sp macro="" textlink="">
      <xdr:nvSpPr>
        <xdr:cNvPr id="402" name="円/楕円 401"/>
        <xdr:cNvSpPr/>
      </xdr:nvSpPr>
      <xdr:spPr>
        <a:xfrm>
          <a:off x="16129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47854</xdr:rowOff>
    </xdr:from>
    <xdr:ext cx="736600" cy="259045"/>
    <xdr:sp macro="" textlink="">
      <xdr:nvSpPr>
        <xdr:cNvPr id="403" name="テキスト ボックス 402"/>
        <xdr:cNvSpPr txBox="1"/>
      </xdr:nvSpPr>
      <xdr:spPr>
        <a:xfrm>
          <a:off x="15798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165100</xdr:rowOff>
    </xdr:from>
    <xdr:to>
      <xdr:col>22</xdr:col>
      <xdr:colOff>254000</xdr:colOff>
      <xdr:row>44</xdr:row>
      <xdr:rowOff>95250</xdr:rowOff>
    </xdr:to>
    <xdr:sp macro="" textlink="">
      <xdr:nvSpPr>
        <xdr:cNvPr id="404" name="円/楕円 403"/>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80027</xdr:rowOff>
    </xdr:from>
    <xdr:ext cx="762000" cy="259045"/>
    <xdr:sp macro="" textlink="">
      <xdr:nvSpPr>
        <xdr:cNvPr id="405" name="テキスト ボックス 404"/>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66040</xdr:rowOff>
    </xdr:from>
    <xdr:to>
      <xdr:col>21</xdr:col>
      <xdr:colOff>50800</xdr:colOff>
      <xdr:row>44</xdr:row>
      <xdr:rowOff>167640</xdr:rowOff>
    </xdr:to>
    <xdr:sp macro="" textlink="">
      <xdr:nvSpPr>
        <xdr:cNvPr id="406" name="円/楕円 405"/>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152417</xdr:rowOff>
    </xdr:from>
    <xdr:ext cx="762000" cy="259045"/>
    <xdr:sp macro="" textlink="">
      <xdr:nvSpPr>
        <xdr:cNvPr id="407" name="テキスト ボックス 406"/>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162560</xdr:rowOff>
    </xdr:from>
    <xdr:to>
      <xdr:col>19</xdr:col>
      <xdr:colOff>533400</xdr:colOff>
      <xdr:row>45</xdr:row>
      <xdr:rowOff>92710</xdr:rowOff>
    </xdr:to>
    <xdr:sp macro="" textlink="">
      <xdr:nvSpPr>
        <xdr:cNvPr id="408" name="円/楕円 407"/>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77487</xdr:rowOff>
    </xdr:from>
    <xdr:ext cx="762000" cy="259045"/>
    <xdr:sp macro="" textlink="">
      <xdr:nvSpPr>
        <xdr:cNvPr id="409" name="テキスト ボックス 408"/>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400">
              <a:solidFill>
                <a:sysClr val="windowText" lastClr="000000"/>
              </a:solidFill>
              <a:effectLst/>
            </a:rPr>
            <a:t> 　</a:t>
          </a:r>
          <a:r>
            <a:rPr lang="ja-JP" altLang="en-US" sz="1100">
              <a:solidFill>
                <a:sysClr val="windowText" lastClr="000000"/>
              </a:solidFill>
              <a:effectLst/>
            </a:rPr>
            <a:t>将来負担額は、地方債残高が約</a:t>
          </a:r>
          <a:r>
            <a:rPr lang="en-US" altLang="ja-JP" sz="1100">
              <a:solidFill>
                <a:sysClr val="windowText" lastClr="000000"/>
              </a:solidFill>
              <a:effectLst/>
            </a:rPr>
            <a:t>6</a:t>
          </a:r>
          <a:r>
            <a:rPr lang="ja-JP" altLang="en-US" sz="1100">
              <a:solidFill>
                <a:sysClr val="windowText" lastClr="000000"/>
              </a:solidFill>
              <a:effectLst/>
            </a:rPr>
            <a:t>千百万円減額となったことや公営企業等繰入予定額が下水道事業特別会計への繰出基準額が減少したことなどにより、約</a:t>
          </a:r>
          <a:r>
            <a:rPr lang="en-US" altLang="ja-JP" sz="1100">
              <a:solidFill>
                <a:sysClr val="windowText" lastClr="000000"/>
              </a:solidFill>
              <a:effectLst/>
            </a:rPr>
            <a:t>3</a:t>
          </a:r>
          <a:r>
            <a:rPr lang="ja-JP" altLang="en-US" sz="1100">
              <a:solidFill>
                <a:sysClr val="windowText" lastClr="000000"/>
              </a:solidFill>
              <a:effectLst/>
            </a:rPr>
            <a:t>億</a:t>
          </a:r>
          <a:r>
            <a:rPr lang="en-US" altLang="ja-JP" sz="1100">
              <a:solidFill>
                <a:sysClr val="windowText" lastClr="000000"/>
              </a:solidFill>
              <a:effectLst/>
            </a:rPr>
            <a:t>4</a:t>
          </a:r>
          <a:r>
            <a:rPr lang="ja-JP" altLang="en-US" sz="1100">
              <a:solidFill>
                <a:sysClr val="windowText" lastClr="000000"/>
              </a:solidFill>
              <a:effectLst/>
            </a:rPr>
            <a:t>千万円の減となったこと、さらに債務負担行為（庁舎建設用地取得費など）の減や職員の入れ替えによる退職退職手当負担見込み額の減などにより、全体の負担額は、約</a:t>
          </a:r>
          <a:r>
            <a:rPr lang="en-US" altLang="ja-JP" sz="1100">
              <a:solidFill>
                <a:sysClr val="windowText" lastClr="000000"/>
              </a:solidFill>
              <a:effectLst/>
            </a:rPr>
            <a:t>252.1</a:t>
          </a:r>
          <a:r>
            <a:rPr lang="ja-JP" altLang="en-US" sz="1100">
              <a:solidFill>
                <a:sysClr val="windowText" lastClr="000000"/>
              </a:solidFill>
              <a:effectLst/>
            </a:rPr>
            <a:t>億円から約</a:t>
          </a:r>
          <a:r>
            <a:rPr lang="en-US" altLang="ja-JP" sz="1100">
              <a:solidFill>
                <a:sysClr val="windowText" lastClr="000000"/>
              </a:solidFill>
              <a:effectLst/>
            </a:rPr>
            <a:t>247</a:t>
          </a:r>
          <a:r>
            <a:rPr lang="ja-JP" altLang="en-US" sz="1100">
              <a:solidFill>
                <a:sysClr val="windowText" lastClr="000000"/>
              </a:solidFill>
              <a:effectLst/>
            </a:rPr>
            <a:t>億円へと対前年度比約</a:t>
          </a:r>
          <a:r>
            <a:rPr lang="en-US" altLang="ja-JP" sz="1100">
              <a:solidFill>
                <a:sysClr val="windowText" lastClr="000000"/>
              </a:solidFill>
              <a:effectLst/>
            </a:rPr>
            <a:t>5.2</a:t>
          </a:r>
          <a:r>
            <a:rPr lang="ja-JP" altLang="en-US" sz="1100">
              <a:solidFill>
                <a:sysClr val="windowText" lastClr="000000"/>
              </a:solidFill>
              <a:effectLst/>
            </a:rPr>
            <a:t>億円減少した。　また、その補てん財源も、約</a:t>
          </a:r>
          <a:r>
            <a:rPr lang="en-US" altLang="ja-JP" sz="1100">
              <a:solidFill>
                <a:sysClr val="windowText" lastClr="000000"/>
              </a:solidFill>
              <a:effectLst/>
            </a:rPr>
            <a:t>2.7</a:t>
          </a:r>
          <a:r>
            <a:rPr lang="ja-JP" altLang="en-US" sz="1100">
              <a:solidFill>
                <a:sysClr val="windowText" lastClr="000000"/>
              </a:solidFill>
              <a:effectLst/>
            </a:rPr>
            <a:t>億円の増額となった。</a:t>
          </a:r>
        </a:p>
        <a:p>
          <a:pPr rtl="0" eaLnBrk="1" fontAlgn="auto" latinLnBrk="0" hangingPunct="1"/>
          <a:r>
            <a:rPr lang="ja-JP" altLang="en-US" sz="1100">
              <a:solidFill>
                <a:sysClr val="windowText" lastClr="000000"/>
              </a:solidFill>
              <a:effectLst/>
            </a:rPr>
            <a:t>　補てん財源の主な増は、財政調整基金等への積立により</a:t>
          </a:r>
          <a:r>
            <a:rPr lang="en-US" altLang="ja-JP" sz="1100">
              <a:solidFill>
                <a:sysClr val="windowText" lastClr="000000"/>
              </a:solidFill>
              <a:effectLst/>
            </a:rPr>
            <a:t>1.7</a:t>
          </a:r>
          <a:r>
            <a:rPr lang="ja-JP" altLang="en-US" sz="1100">
              <a:solidFill>
                <a:sysClr val="windowText" lastClr="000000"/>
              </a:solidFill>
              <a:effectLst/>
            </a:rPr>
            <a:t>億円の増、基準財政需要額見込額が公債費の算入などによる</a:t>
          </a:r>
          <a:r>
            <a:rPr lang="en-US" altLang="ja-JP" sz="1100">
              <a:solidFill>
                <a:sysClr val="windowText" lastClr="000000"/>
              </a:solidFill>
              <a:effectLst/>
            </a:rPr>
            <a:t>1.2</a:t>
          </a:r>
          <a:r>
            <a:rPr lang="ja-JP" altLang="en-US" sz="1100">
              <a:solidFill>
                <a:sysClr val="windowText" lastClr="000000"/>
              </a:solidFill>
              <a:effectLst/>
            </a:rPr>
            <a:t>億円の増となり、全体では、</a:t>
          </a:r>
          <a:r>
            <a:rPr lang="en-US" altLang="ja-JP" sz="1100">
              <a:solidFill>
                <a:sysClr val="windowText" lastClr="000000"/>
              </a:solidFill>
              <a:effectLst/>
            </a:rPr>
            <a:t>2.7</a:t>
          </a:r>
          <a:r>
            <a:rPr lang="ja-JP" altLang="en-US" sz="1100">
              <a:solidFill>
                <a:sysClr val="windowText" lastClr="000000"/>
              </a:solidFill>
              <a:effectLst/>
            </a:rPr>
            <a:t>億円増加した。</a:t>
          </a:r>
        </a:p>
        <a:p>
          <a:pPr rtl="0" eaLnBrk="1" fontAlgn="auto" latinLnBrk="0" hangingPunct="1"/>
          <a:r>
            <a:rPr lang="ja-JP" altLang="en-US" sz="1100">
              <a:solidFill>
                <a:sysClr val="windowText" lastClr="000000"/>
              </a:solidFill>
              <a:effectLst/>
            </a:rPr>
            <a:t>　これらのことにより将来負担比率は、</a:t>
          </a:r>
          <a:r>
            <a:rPr lang="en-US" altLang="ja-JP" sz="1100">
              <a:solidFill>
                <a:sysClr val="windowText" lastClr="000000"/>
              </a:solidFill>
              <a:effectLst/>
            </a:rPr>
            <a:t>65.5</a:t>
          </a:r>
          <a:r>
            <a:rPr lang="ja-JP" altLang="en-US" sz="1100">
              <a:solidFill>
                <a:sysClr val="windowText" lastClr="000000"/>
              </a:solidFill>
              <a:effectLst/>
            </a:rPr>
            <a:t>％となった。</a:t>
          </a:r>
        </a:p>
        <a:p>
          <a:pPr rtl="0" eaLnBrk="1" fontAlgn="auto" latinLnBrk="0" hangingPunct="1"/>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154305</xdr:rowOff>
    </xdr:from>
    <xdr:to>
      <xdr:col>24</xdr:col>
      <xdr:colOff>558800</xdr:colOff>
      <xdr:row>17</xdr:row>
      <xdr:rowOff>77766</xdr:rowOff>
    </xdr:to>
    <xdr:cxnSp macro="">
      <xdr:nvCxnSpPr>
        <xdr:cNvPr id="443" name="直線コネクタ 442"/>
        <xdr:cNvCxnSpPr/>
      </xdr:nvCxnSpPr>
      <xdr:spPr>
        <a:xfrm flipV="1">
          <a:off x="16179800" y="2897505"/>
          <a:ext cx="8382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4"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77766</xdr:rowOff>
    </xdr:from>
    <xdr:to>
      <xdr:col>23</xdr:col>
      <xdr:colOff>406400</xdr:colOff>
      <xdr:row>18</xdr:row>
      <xdr:rowOff>26966</xdr:rowOff>
    </xdr:to>
    <xdr:cxnSp macro="">
      <xdr:nvCxnSpPr>
        <xdr:cNvPr id="446" name="直線コネクタ 445"/>
        <xdr:cNvCxnSpPr/>
      </xdr:nvCxnSpPr>
      <xdr:spPr>
        <a:xfrm flipV="1">
          <a:off x="15290800" y="29924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26966</xdr:rowOff>
    </xdr:from>
    <xdr:to>
      <xdr:col>22</xdr:col>
      <xdr:colOff>203200</xdr:colOff>
      <xdr:row>18</xdr:row>
      <xdr:rowOff>161290</xdr:rowOff>
    </xdr:to>
    <xdr:cxnSp macro="">
      <xdr:nvCxnSpPr>
        <xdr:cNvPr id="449" name="直線コネクタ 448"/>
        <xdr:cNvCxnSpPr/>
      </xdr:nvCxnSpPr>
      <xdr:spPr>
        <a:xfrm flipV="1">
          <a:off x="14401800" y="3113066"/>
          <a:ext cx="889000" cy="13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161290</xdr:rowOff>
    </xdr:from>
    <xdr:to>
      <xdr:col>21</xdr:col>
      <xdr:colOff>0</xdr:colOff>
      <xdr:row>19</xdr:row>
      <xdr:rowOff>21209</xdr:rowOff>
    </xdr:to>
    <xdr:cxnSp macro="">
      <xdr:nvCxnSpPr>
        <xdr:cNvPr id="452" name="直線コネクタ 451"/>
        <xdr:cNvCxnSpPr/>
      </xdr:nvCxnSpPr>
      <xdr:spPr>
        <a:xfrm flipV="1">
          <a:off x="13512800" y="324739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5" name="フローチャート : 判断 45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6" name="テキスト ボックス 455"/>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103505</xdr:rowOff>
    </xdr:from>
    <xdr:to>
      <xdr:col>24</xdr:col>
      <xdr:colOff>609600</xdr:colOff>
      <xdr:row>17</xdr:row>
      <xdr:rowOff>33655</xdr:rowOff>
    </xdr:to>
    <xdr:sp macro="" textlink="">
      <xdr:nvSpPr>
        <xdr:cNvPr id="462" name="円/楕円 461"/>
        <xdr:cNvSpPr/>
      </xdr:nvSpPr>
      <xdr:spPr>
        <a:xfrm>
          <a:off x="169672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75582</xdr:rowOff>
    </xdr:from>
    <xdr:ext cx="762000" cy="259045"/>
    <xdr:sp macro="" textlink="">
      <xdr:nvSpPr>
        <xdr:cNvPr id="463" name="将来負担の状況該当値テキスト"/>
        <xdr:cNvSpPr txBox="1"/>
      </xdr:nvSpPr>
      <xdr:spPr>
        <a:xfrm>
          <a:off x="17106900" y="281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26966</xdr:rowOff>
    </xdr:from>
    <xdr:to>
      <xdr:col>23</xdr:col>
      <xdr:colOff>457200</xdr:colOff>
      <xdr:row>17</xdr:row>
      <xdr:rowOff>128566</xdr:rowOff>
    </xdr:to>
    <xdr:sp macro="" textlink="">
      <xdr:nvSpPr>
        <xdr:cNvPr id="464" name="円/楕円 463"/>
        <xdr:cNvSpPr/>
      </xdr:nvSpPr>
      <xdr:spPr>
        <a:xfrm>
          <a:off x="16129000" y="294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113343</xdr:rowOff>
    </xdr:from>
    <xdr:ext cx="736600" cy="259045"/>
    <xdr:sp macro="" textlink="">
      <xdr:nvSpPr>
        <xdr:cNvPr id="465" name="テキスト ボックス 464"/>
        <xdr:cNvSpPr txBox="1"/>
      </xdr:nvSpPr>
      <xdr:spPr>
        <a:xfrm>
          <a:off x="15798800" y="3027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147616</xdr:rowOff>
    </xdr:from>
    <xdr:to>
      <xdr:col>22</xdr:col>
      <xdr:colOff>254000</xdr:colOff>
      <xdr:row>18</xdr:row>
      <xdr:rowOff>77766</xdr:rowOff>
    </xdr:to>
    <xdr:sp macro="" textlink="">
      <xdr:nvSpPr>
        <xdr:cNvPr id="466" name="円/楕円 465"/>
        <xdr:cNvSpPr/>
      </xdr:nvSpPr>
      <xdr:spPr>
        <a:xfrm>
          <a:off x="15240000" y="30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62543</xdr:rowOff>
    </xdr:from>
    <xdr:ext cx="762000" cy="259045"/>
    <xdr:sp macro="" textlink="">
      <xdr:nvSpPr>
        <xdr:cNvPr id="467" name="テキスト ボックス 466"/>
        <xdr:cNvSpPr txBox="1"/>
      </xdr:nvSpPr>
      <xdr:spPr>
        <a:xfrm>
          <a:off x="14909800" y="314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110490</xdr:rowOff>
    </xdr:from>
    <xdr:to>
      <xdr:col>21</xdr:col>
      <xdr:colOff>50800</xdr:colOff>
      <xdr:row>19</xdr:row>
      <xdr:rowOff>40640</xdr:rowOff>
    </xdr:to>
    <xdr:sp macro="" textlink="">
      <xdr:nvSpPr>
        <xdr:cNvPr id="468" name="円/楕円 467"/>
        <xdr:cNvSpPr/>
      </xdr:nvSpPr>
      <xdr:spPr>
        <a:xfrm>
          <a:off x="14351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25417</xdr:rowOff>
    </xdr:from>
    <xdr:ext cx="762000" cy="259045"/>
    <xdr:sp macro="" textlink="">
      <xdr:nvSpPr>
        <xdr:cNvPr id="469" name="テキスト ボックス 468"/>
        <xdr:cNvSpPr txBox="1"/>
      </xdr:nvSpPr>
      <xdr:spPr>
        <a:xfrm>
          <a:off x="14020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141859</xdr:rowOff>
    </xdr:from>
    <xdr:to>
      <xdr:col>19</xdr:col>
      <xdr:colOff>533400</xdr:colOff>
      <xdr:row>19</xdr:row>
      <xdr:rowOff>72009</xdr:rowOff>
    </xdr:to>
    <xdr:sp macro="" textlink="">
      <xdr:nvSpPr>
        <xdr:cNvPr id="470" name="円/楕円 469"/>
        <xdr:cNvSpPr/>
      </xdr:nvSpPr>
      <xdr:spPr>
        <a:xfrm>
          <a:off x="13462000" y="322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56786</xdr:rowOff>
    </xdr:from>
    <xdr:ext cx="762000" cy="259045"/>
    <xdr:sp macro="" textlink="">
      <xdr:nvSpPr>
        <xdr:cNvPr id="471" name="テキスト ボックス 470"/>
        <xdr:cNvSpPr txBox="1"/>
      </xdr:nvSpPr>
      <xdr:spPr>
        <a:xfrm>
          <a:off x="13131800" y="331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26,503
26,328
158.40
11,585,911
11,042,705
515,893
7,414,349
16,909,745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【人件費・人件費に準ずる費用】</a:t>
          </a:r>
          <a:endParaRPr lang="ja-JP" altLang="ja-JP" sz="1400">
            <a:effectLst/>
          </a:endParaRPr>
        </a:p>
        <a:p>
          <a:pPr rtl="0"/>
          <a:r>
            <a:rPr lang="ja-JP" altLang="ja-JP" sz="1100" b="0" i="0" baseline="0">
              <a:solidFill>
                <a:schemeClr val="dk1"/>
              </a:solidFill>
              <a:effectLst/>
              <a:latin typeface="+mn-lt"/>
              <a:ea typeface="+mn-ea"/>
              <a:cs typeface="+mn-cs"/>
            </a:rPr>
            <a:t>　人件費は、前年</a:t>
          </a:r>
          <a:r>
            <a:rPr lang="en-US" altLang="ja-JP" sz="1100" b="0" i="0" baseline="0">
              <a:solidFill>
                <a:schemeClr val="dk1"/>
              </a:solidFill>
              <a:effectLst/>
              <a:latin typeface="+mn-lt"/>
              <a:ea typeface="+mn-ea"/>
              <a:cs typeface="+mn-cs"/>
            </a:rPr>
            <a:t>15.7</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15.5</a:t>
          </a:r>
          <a:r>
            <a:rPr lang="ja-JP" altLang="ja-JP" sz="1100" b="0" i="0" baseline="0">
              <a:solidFill>
                <a:schemeClr val="dk1"/>
              </a:solidFill>
              <a:effectLst/>
              <a:latin typeface="+mn-lt"/>
              <a:ea typeface="+mn-ea"/>
              <a:cs typeface="+mn-cs"/>
            </a:rPr>
            <a:t>％と減少し、Ｈ</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年度からも順次逓減している。　これは、合併により増加した職員数について定員管理により削減していることなどの要因である。　</a:t>
          </a:r>
          <a:endParaRPr lang="ja-JP" altLang="ja-JP" sz="1400">
            <a:effectLst/>
          </a:endParaRPr>
        </a:p>
        <a:p>
          <a:pPr rtl="0"/>
          <a:r>
            <a:rPr lang="ja-JP" altLang="ja-JP" sz="1100" b="0" i="0" baseline="0">
              <a:solidFill>
                <a:schemeClr val="dk1"/>
              </a:solidFill>
              <a:effectLst/>
              <a:latin typeface="+mn-lt"/>
              <a:ea typeface="+mn-ea"/>
              <a:cs typeface="+mn-cs"/>
            </a:rPr>
            <a:t>　富士五湖の内、４湖を抱えその湖畔に集落が点在するため、公共施設の集約が困難な状況があり、人員を削減することがだんだん難しくなっており、さらなる人件費の削減のため指定管理の導入など検討し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34</xdr:row>
      <xdr:rowOff>159004</xdr:rowOff>
    </xdr:to>
    <xdr:cxnSp macro="">
      <xdr:nvCxnSpPr>
        <xdr:cNvPr id="62" name="直線コネクタ 61"/>
        <xdr:cNvCxnSpPr/>
      </xdr:nvCxnSpPr>
      <xdr:spPr>
        <a:xfrm flipV="1">
          <a:off x="3987800" y="59791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159004</xdr:rowOff>
    </xdr:from>
    <xdr:to>
      <xdr:col>5</xdr:col>
      <xdr:colOff>549275</xdr:colOff>
      <xdr:row>35</xdr:row>
      <xdr:rowOff>14986</xdr:rowOff>
    </xdr:to>
    <xdr:cxnSp macro="">
      <xdr:nvCxnSpPr>
        <xdr:cNvPr id="65" name="直線コネクタ 64"/>
        <xdr:cNvCxnSpPr/>
      </xdr:nvCxnSpPr>
      <xdr:spPr>
        <a:xfrm flipV="1">
          <a:off x="3098800" y="59883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14986</xdr:rowOff>
    </xdr:from>
    <xdr:to>
      <xdr:col>4</xdr:col>
      <xdr:colOff>346075</xdr:colOff>
      <xdr:row>35</xdr:row>
      <xdr:rowOff>74422</xdr:rowOff>
    </xdr:to>
    <xdr:cxnSp macro="">
      <xdr:nvCxnSpPr>
        <xdr:cNvPr id="68" name="直線コネクタ 67"/>
        <xdr:cNvCxnSpPr/>
      </xdr:nvCxnSpPr>
      <xdr:spPr>
        <a:xfrm flipV="1">
          <a:off x="2209800" y="60157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74422</xdr:rowOff>
    </xdr:from>
    <xdr:to>
      <xdr:col>3</xdr:col>
      <xdr:colOff>142875</xdr:colOff>
      <xdr:row>35</xdr:row>
      <xdr:rowOff>101854</xdr:rowOff>
    </xdr:to>
    <xdr:cxnSp macro="">
      <xdr:nvCxnSpPr>
        <xdr:cNvPr id="71" name="直線コネクタ 70"/>
        <xdr:cNvCxnSpPr/>
      </xdr:nvCxnSpPr>
      <xdr:spPr>
        <a:xfrm flipV="1">
          <a:off x="1320800" y="6075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99060</xdr:rowOff>
    </xdr:from>
    <xdr:to>
      <xdr:col>7</xdr:col>
      <xdr:colOff>66675</xdr:colOff>
      <xdr:row>35</xdr:row>
      <xdr:rowOff>29210</xdr:rowOff>
    </xdr:to>
    <xdr:sp macro="" textlink="">
      <xdr:nvSpPr>
        <xdr:cNvPr id="81" name="円/楕円 80"/>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7637</xdr:rowOff>
    </xdr:from>
    <xdr:ext cx="762000" cy="259045"/>
    <xdr:sp macro="" textlink="">
      <xdr:nvSpPr>
        <xdr:cNvPr id="82" name="人件費該当値テキスト"/>
        <xdr:cNvSpPr txBox="1"/>
      </xdr:nvSpPr>
      <xdr:spPr>
        <a:xfrm>
          <a:off x="4914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108204</xdr:rowOff>
    </xdr:from>
    <xdr:to>
      <xdr:col>5</xdr:col>
      <xdr:colOff>600075</xdr:colOff>
      <xdr:row>35</xdr:row>
      <xdr:rowOff>38354</xdr:rowOff>
    </xdr:to>
    <xdr:sp macro="" textlink="">
      <xdr:nvSpPr>
        <xdr:cNvPr id="83" name="円/楕円 82"/>
        <xdr:cNvSpPr/>
      </xdr:nvSpPr>
      <xdr:spPr>
        <a:xfrm>
          <a:off x="3937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48531</xdr:rowOff>
    </xdr:from>
    <xdr:ext cx="736600" cy="259045"/>
    <xdr:sp macro="" textlink="">
      <xdr:nvSpPr>
        <xdr:cNvPr id="84" name="テキスト ボックス 83"/>
        <xdr:cNvSpPr txBox="1"/>
      </xdr:nvSpPr>
      <xdr:spPr>
        <a:xfrm>
          <a:off x="3606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135636</xdr:rowOff>
    </xdr:from>
    <xdr:to>
      <xdr:col>4</xdr:col>
      <xdr:colOff>396875</xdr:colOff>
      <xdr:row>35</xdr:row>
      <xdr:rowOff>65786</xdr:rowOff>
    </xdr:to>
    <xdr:sp macro="" textlink="">
      <xdr:nvSpPr>
        <xdr:cNvPr id="85" name="円/楕円 84"/>
        <xdr:cNvSpPr/>
      </xdr:nvSpPr>
      <xdr:spPr>
        <a:xfrm>
          <a:off x="3048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75963</xdr:rowOff>
    </xdr:from>
    <xdr:ext cx="762000" cy="259045"/>
    <xdr:sp macro="" textlink="">
      <xdr:nvSpPr>
        <xdr:cNvPr id="86" name="テキスト ボックス 85"/>
        <xdr:cNvSpPr txBox="1"/>
      </xdr:nvSpPr>
      <xdr:spPr>
        <a:xfrm>
          <a:off x="2717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23622</xdr:rowOff>
    </xdr:from>
    <xdr:to>
      <xdr:col>3</xdr:col>
      <xdr:colOff>193675</xdr:colOff>
      <xdr:row>35</xdr:row>
      <xdr:rowOff>125222</xdr:rowOff>
    </xdr:to>
    <xdr:sp macro="" textlink="">
      <xdr:nvSpPr>
        <xdr:cNvPr id="87" name="円/楕円 86"/>
        <xdr:cNvSpPr/>
      </xdr:nvSpPr>
      <xdr:spPr>
        <a:xfrm>
          <a:off x="2159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135399</xdr:rowOff>
    </xdr:from>
    <xdr:ext cx="762000" cy="259045"/>
    <xdr:sp macro="" textlink="">
      <xdr:nvSpPr>
        <xdr:cNvPr id="88" name="テキスト ボックス 87"/>
        <xdr:cNvSpPr txBox="1"/>
      </xdr:nvSpPr>
      <xdr:spPr>
        <a:xfrm>
          <a:off x="1828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51054</xdr:rowOff>
    </xdr:from>
    <xdr:to>
      <xdr:col>1</xdr:col>
      <xdr:colOff>676275</xdr:colOff>
      <xdr:row>35</xdr:row>
      <xdr:rowOff>152654</xdr:rowOff>
    </xdr:to>
    <xdr:sp macro="" textlink="">
      <xdr:nvSpPr>
        <xdr:cNvPr id="89" name="円/楕円 88"/>
        <xdr:cNvSpPr/>
      </xdr:nvSpPr>
      <xdr:spPr>
        <a:xfrm>
          <a:off x="1270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162831</xdr:rowOff>
    </xdr:from>
    <xdr:ext cx="762000" cy="259045"/>
    <xdr:sp macro="" textlink="">
      <xdr:nvSpPr>
        <xdr:cNvPr id="90" name="テキスト ボックス 89"/>
        <xdr:cNvSpPr txBox="1"/>
      </xdr:nvSpPr>
      <xdr:spPr>
        <a:xfrm>
          <a:off x="939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主に定員管理による人件費の減に係る臨時職員や嘱託職員の増により、数値が上昇したものであることから、今後、これらの臨時職員や嘱託職員も縮小するよう配置を計画的に進める必要がある。</a:t>
          </a:r>
          <a:endParaRPr lang="ja-JP" altLang="ja-JP" sz="1400">
            <a:effectLst/>
          </a:endParaRPr>
        </a:p>
        <a:p>
          <a:pPr rtl="0"/>
          <a:r>
            <a:rPr lang="ja-JP" altLang="ja-JP" sz="1100" b="0" i="0" baseline="0">
              <a:solidFill>
                <a:schemeClr val="dk1"/>
              </a:solidFill>
              <a:effectLst/>
              <a:latin typeface="+mn-lt"/>
              <a:ea typeface="+mn-ea"/>
              <a:cs typeface="+mn-cs"/>
            </a:rPr>
            <a:t>　類似団体平均値</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1.7</a:t>
          </a:r>
          <a:r>
            <a:rPr lang="ja-JP" altLang="en-US" sz="1100" b="0" i="0" baseline="0">
              <a:solidFill>
                <a:schemeClr val="dk1"/>
              </a:solidFill>
              <a:effectLst/>
              <a:latin typeface="+mn-lt"/>
              <a:ea typeface="+mn-ea"/>
              <a:cs typeface="+mn-cs"/>
            </a:rPr>
            <a:t>ポイント上昇したのに対し、当町では、</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ポイント上昇</a:t>
          </a:r>
          <a:r>
            <a:rPr lang="ja-JP" altLang="ja-JP" sz="1100" b="0" i="0" baseline="0">
              <a:solidFill>
                <a:schemeClr val="dk1"/>
              </a:solidFill>
              <a:effectLst/>
              <a:latin typeface="+mn-lt"/>
              <a:ea typeface="+mn-ea"/>
              <a:cs typeface="+mn-cs"/>
            </a:rPr>
            <a:t>していることから、</a:t>
          </a:r>
          <a:r>
            <a:rPr lang="ja-JP" altLang="en-US" sz="1100" b="0" i="0" baseline="0">
              <a:solidFill>
                <a:schemeClr val="dk1"/>
              </a:solidFill>
              <a:effectLst/>
              <a:latin typeface="+mn-lt"/>
              <a:ea typeface="+mn-ea"/>
              <a:cs typeface="+mn-cs"/>
            </a:rPr>
            <a:t>一層</a:t>
          </a:r>
          <a:r>
            <a:rPr lang="ja-JP" altLang="ja-JP" sz="1100" b="0" i="0" baseline="0">
              <a:solidFill>
                <a:schemeClr val="dk1"/>
              </a:solidFill>
              <a:effectLst/>
              <a:latin typeface="+mn-lt"/>
              <a:ea typeface="+mn-ea"/>
              <a:cs typeface="+mn-cs"/>
            </a:rPr>
            <a:t>合併のスケールメリットを生かした行政のスリム化に対応する必要がある。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56134</xdr:rowOff>
    </xdr:from>
    <xdr:to>
      <xdr:col>24</xdr:col>
      <xdr:colOff>31750</xdr:colOff>
      <xdr:row>17</xdr:row>
      <xdr:rowOff>69850</xdr:rowOff>
    </xdr:to>
    <xdr:cxnSp macro="">
      <xdr:nvCxnSpPr>
        <xdr:cNvPr id="120" name="直線コネクタ 119"/>
        <xdr:cNvCxnSpPr/>
      </xdr:nvCxnSpPr>
      <xdr:spPr>
        <a:xfrm flipV="1">
          <a:off x="15671800" y="29707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10414</xdr:rowOff>
    </xdr:from>
    <xdr:to>
      <xdr:col>22</xdr:col>
      <xdr:colOff>565150</xdr:colOff>
      <xdr:row>17</xdr:row>
      <xdr:rowOff>69850</xdr:rowOff>
    </xdr:to>
    <xdr:cxnSp macro="">
      <xdr:nvCxnSpPr>
        <xdr:cNvPr id="123" name="直線コネクタ 122"/>
        <xdr:cNvCxnSpPr/>
      </xdr:nvCxnSpPr>
      <xdr:spPr>
        <a:xfrm>
          <a:off x="14782800" y="29250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163576</xdr:rowOff>
    </xdr:from>
    <xdr:to>
      <xdr:col>21</xdr:col>
      <xdr:colOff>361950</xdr:colOff>
      <xdr:row>17</xdr:row>
      <xdr:rowOff>10414</xdr:rowOff>
    </xdr:to>
    <xdr:cxnSp macro="">
      <xdr:nvCxnSpPr>
        <xdr:cNvPr id="126" name="直線コネクタ 125"/>
        <xdr:cNvCxnSpPr/>
      </xdr:nvCxnSpPr>
      <xdr:spPr>
        <a:xfrm>
          <a:off x="13893800" y="2906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108712</xdr:rowOff>
    </xdr:from>
    <xdr:to>
      <xdr:col>20</xdr:col>
      <xdr:colOff>158750</xdr:colOff>
      <xdr:row>16</xdr:row>
      <xdr:rowOff>163576</xdr:rowOff>
    </xdr:to>
    <xdr:cxnSp macro="">
      <xdr:nvCxnSpPr>
        <xdr:cNvPr id="129" name="直線コネクタ 128"/>
        <xdr:cNvCxnSpPr/>
      </xdr:nvCxnSpPr>
      <xdr:spPr>
        <a:xfrm>
          <a:off x="13004800" y="28519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5334</xdr:rowOff>
    </xdr:from>
    <xdr:to>
      <xdr:col>24</xdr:col>
      <xdr:colOff>82550</xdr:colOff>
      <xdr:row>17</xdr:row>
      <xdr:rowOff>106934</xdr:rowOff>
    </xdr:to>
    <xdr:sp macro="" textlink="">
      <xdr:nvSpPr>
        <xdr:cNvPr id="139" name="円/楕円 138"/>
        <xdr:cNvSpPr/>
      </xdr:nvSpPr>
      <xdr:spPr>
        <a:xfrm>
          <a:off x="164592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21861</xdr:rowOff>
    </xdr:from>
    <xdr:ext cx="762000" cy="259045"/>
    <xdr:sp macro="" textlink="">
      <xdr:nvSpPr>
        <xdr:cNvPr id="140" name="物件費該当値テキスト"/>
        <xdr:cNvSpPr txBox="1"/>
      </xdr:nvSpPr>
      <xdr:spPr>
        <a:xfrm>
          <a:off x="16598900" y="276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1" name="円/楕円 140"/>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130827</xdr:rowOff>
    </xdr:from>
    <xdr:ext cx="736600" cy="259045"/>
    <xdr:sp macro="" textlink="">
      <xdr:nvSpPr>
        <xdr:cNvPr id="142" name="テキスト ボックス 141"/>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131064</xdr:rowOff>
    </xdr:from>
    <xdr:to>
      <xdr:col>21</xdr:col>
      <xdr:colOff>412750</xdr:colOff>
      <xdr:row>17</xdr:row>
      <xdr:rowOff>61214</xdr:rowOff>
    </xdr:to>
    <xdr:sp macro="" textlink="">
      <xdr:nvSpPr>
        <xdr:cNvPr id="143" name="円/楕円 142"/>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71391</xdr:rowOff>
    </xdr:from>
    <xdr:ext cx="762000" cy="259045"/>
    <xdr:sp macro="" textlink="">
      <xdr:nvSpPr>
        <xdr:cNvPr id="144" name="テキスト ボックス 143"/>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112776</xdr:rowOff>
    </xdr:from>
    <xdr:to>
      <xdr:col>20</xdr:col>
      <xdr:colOff>209550</xdr:colOff>
      <xdr:row>17</xdr:row>
      <xdr:rowOff>42926</xdr:rowOff>
    </xdr:to>
    <xdr:sp macro="" textlink="">
      <xdr:nvSpPr>
        <xdr:cNvPr id="145" name="円/楕円 144"/>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53103</xdr:rowOff>
    </xdr:from>
    <xdr:ext cx="762000" cy="259045"/>
    <xdr:sp macro="" textlink="">
      <xdr:nvSpPr>
        <xdr:cNvPr id="146" name="テキスト ボックス 145"/>
        <xdr:cNvSpPr txBox="1"/>
      </xdr:nvSpPr>
      <xdr:spPr>
        <a:xfrm>
          <a:off x="13512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47" name="円/楕円 146"/>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48" name="テキスト ボックス 14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年度は、類似団体平均と同水準となっ</a:t>
          </a:r>
          <a:r>
            <a:rPr lang="ja-JP" altLang="en-US" sz="1100" b="0" i="0" baseline="0">
              <a:solidFill>
                <a:schemeClr val="dk1"/>
              </a:solidFill>
              <a:effectLst/>
              <a:latin typeface="+mn-lt"/>
              <a:ea typeface="+mn-ea"/>
              <a:cs typeface="+mn-cs"/>
            </a:rPr>
            <a:t>ていたが、</a:t>
          </a:r>
          <a:r>
            <a:rPr lang="en-US" altLang="ja-JP" sz="1100" b="0" i="0" baseline="0">
              <a:solidFill>
                <a:schemeClr val="dk1"/>
              </a:solidFill>
              <a:effectLst/>
              <a:latin typeface="+mn-lt"/>
              <a:ea typeface="+mn-ea"/>
              <a:cs typeface="+mn-cs"/>
            </a:rPr>
            <a:t>H26</a:t>
          </a:r>
          <a:r>
            <a:rPr lang="ja-JP" altLang="en-US" sz="1100" b="0" i="0" baseline="0">
              <a:solidFill>
                <a:schemeClr val="dk1"/>
              </a:solidFill>
              <a:effectLst/>
              <a:latin typeface="+mn-lt"/>
              <a:ea typeface="+mn-ea"/>
              <a:cs typeface="+mn-cs"/>
            </a:rPr>
            <a:t>年度では、数値が好転した</a:t>
          </a:r>
          <a:r>
            <a:rPr lang="ja-JP" altLang="ja-JP" sz="1100" b="0" i="0" baseline="0">
              <a:solidFill>
                <a:schemeClr val="dk1"/>
              </a:solidFill>
              <a:effectLst/>
              <a:latin typeface="+mn-lt"/>
              <a:ea typeface="+mn-ea"/>
              <a:cs typeface="+mn-cs"/>
            </a:rPr>
            <a:t>。　この主な要因は、保育所費における扶助費の減による</a:t>
          </a:r>
          <a:r>
            <a:rPr lang="ja-JP" altLang="en-US" sz="1100" b="0" i="0" baseline="0">
              <a:solidFill>
                <a:schemeClr val="dk1"/>
              </a:solidFill>
              <a:effectLst/>
              <a:latin typeface="+mn-lt"/>
              <a:ea typeface="+mn-ea"/>
              <a:cs typeface="+mn-cs"/>
            </a:rPr>
            <a:t>ものとなっている。</a:t>
          </a:r>
          <a:r>
            <a:rPr lang="ja-JP" altLang="ja-JP" sz="1100" b="0" i="0" baseline="0">
              <a:solidFill>
                <a:schemeClr val="dk1"/>
              </a:solidFill>
              <a:effectLst/>
              <a:latin typeface="+mn-lt"/>
              <a:ea typeface="+mn-ea"/>
              <a:cs typeface="+mn-cs"/>
            </a:rPr>
            <a:t>　扶助費が増加する傾向の中で、健康増進事業を実施するな</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どして、今後も扶助費の抑制を図る必要がある。</a:t>
          </a:r>
          <a:endParaRPr lang="ja-JP" altLang="ja-JP">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120650</xdr:rowOff>
    </xdr:from>
    <xdr:to>
      <xdr:col>7</xdr:col>
      <xdr:colOff>15875</xdr:colOff>
      <xdr:row>55</xdr:row>
      <xdr:rowOff>158750</xdr:rowOff>
    </xdr:to>
    <xdr:cxnSp macro="">
      <xdr:nvCxnSpPr>
        <xdr:cNvPr id="181" name="直線コネクタ 180"/>
        <xdr:cNvCxnSpPr/>
      </xdr:nvCxnSpPr>
      <xdr:spPr>
        <a:xfrm flipV="1">
          <a:off x="3987800" y="9550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158750</xdr:rowOff>
    </xdr:to>
    <xdr:cxnSp macro="">
      <xdr:nvCxnSpPr>
        <xdr:cNvPr id="184" name="直線コネクタ 183"/>
        <xdr:cNvCxnSpPr/>
      </xdr:nvCxnSpPr>
      <xdr:spPr>
        <a:xfrm>
          <a:off x="3098800" y="9423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95250</xdr:rowOff>
    </xdr:to>
    <xdr:cxnSp macro="">
      <xdr:nvCxnSpPr>
        <xdr:cNvPr id="187" name="直線コネクタ 186"/>
        <xdr:cNvCxnSpPr/>
      </xdr:nvCxnSpPr>
      <xdr:spPr>
        <a:xfrm flipV="1">
          <a:off x="2209800" y="9423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55</xdr:row>
      <xdr:rowOff>95250</xdr:rowOff>
    </xdr:to>
    <xdr:cxnSp macro="">
      <xdr:nvCxnSpPr>
        <xdr:cNvPr id="190" name="直線コネクタ 189"/>
        <xdr:cNvCxnSpPr/>
      </xdr:nvCxnSpPr>
      <xdr:spPr>
        <a:xfrm>
          <a:off x="1320800" y="9347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69850</xdr:rowOff>
    </xdr:from>
    <xdr:to>
      <xdr:col>7</xdr:col>
      <xdr:colOff>66675</xdr:colOff>
      <xdr:row>56</xdr:row>
      <xdr:rowOff>0</xdr:rowOff>
    </xdr:to>
    <xdr:sp macro="" textlink="">
      <xdr:nvSpPr>
        <xdr:cNvPr id="200" name="円/楕円 199"/>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86377</xdr:rowOff>
    </xdr:from>
    <xdr:ext cx="762000" cy="259045"/>
    <xdr:sp macro="" textlink="">
      <xdr:nvSpPr>
        <xdr:cNvPr id="201"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107950</xdr:rowOff>
    </xdr:from>
    <xdr:to>
      <xdr:col>5</xdr:col>
      <xdr:colOff>600075</xdr:colOff>
      <xdr:row>56</xdr:row>
      <xdr:rowOff>38100</xdr:rowOff>
    </xdr:to>
    <xdr:sp macro="" textlink="">
      <xdr:nvSpPr>
        <xdr:cNvPr id="202" name="円/楕円 201"/>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203" name="テキスト ボックス 20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4" name="円/楕円 203"/>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05" name="テキスト ボックス 20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44450</xdr:rowOff>
    </xdr:from>
    <xdr:to>
      <xdr:col>3</xdr:col>
      <xdr:colOff>193675</xdr:colOff>
      <xdr:row>55</xdr:row>
      <xdr:rowOff>146050</xdr:rowOff>
    </xdr:to>
    <xdr:sp macro="" textlink="">
      <xdr:nvSpPr>
        <xdr:cNvPr id="206" name="円/楕円 205"/>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7" name="テキスト ボックス 206"/>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08" name="円/楕円 207"/>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09" name="テキスト ボックス 208"/>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経常収支比率が、7.</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％から</a:t>
          </a:r>
          <a:r>
            <a:rPr lang="en-US" altLang="ja-JP" sz="1100" b="0" i="0" baseline="0">
              <a:solidFill>
                <a:sysClr val="windowText" lastClr="000000"/>
              </a:solidFill>
              <a:effectLst/>
              <a:latin typeface="+mn-lt"/>
              <a:ea typeface="+mn-ea"/>
              <a:cs typeface="+mn-cs"/>
            </a:rPr>
            <a:t>9.1</a:t>
          </a:r>
          <a:r>
            <a:rPr lang="ja-JP" altLang="ja-JP" sz="1100" b="0" i="0" baseline="0">
              <a:solidFill>
                <a:sysClr val="windowText" lastClr="000000"/>
              </a:solidFill>
              <a:effectLst/>
              <a:latin typeface="+mn-lt"/>
              <a:ea typeface="+mn-ea"/>
              <a:cs typeface="+mn-cs"/>
            </a:rPr>
            <a:t>％と</a:t>
          </a:r>
          <a:r>
            <a:rPr lang="en-US" altLang="ja-JP" sz="1100" b="0" i="0" baseline="0">
              <a:solidFill>
                <a:sysClr val="windowText" lastClr="000000"/>
              </a:solidFill>
              <a:effectLst/>
              <a:latin typeface="+mn-lt"/>
              <a:ea typeface="+mn-ea"/>
              <a:cs typeface="+mn-cs"/>
            </a:rPr>
            <a:t>1.5</a:t>
          </a:r>
          <a:r>
            <a:rPr lang="ja-JP" altLang="en-US" sz="1100" b="0" i="0" baseline="0">
              <a:solidFill>
                <a:sysClr val="windowText" lastClr="000000"/>
              </a:solidFill>
              <a:effectLst/>
              <a:latin typeface="+mn-lt"/>
              <a:ea typeface="+mn-ea"/>
              <a:cs typeface="+mn-cs"/>
            </a:rPr>
            <a:t>ポイント増加した。</a:t>
          </a:r>
          <a:r>
            <a:rPr lang="ja-JP" altLang="ja-JP" sz="1100" b="0" i="0" baseline="0">
              <a:solidFill>
                <a:sysClr val="windowText" lastClr="000000"/>
              </a:solidFill>
              <a:effectLst/>
              <a:latin typeface="+mn-lt"/>
              <a:ea typeface="+mn-ea"/>
              <a:cs typeface="+mn-cs"/>
            </a:rPr>
            <a:t>　その</a:t>
          </a:r>
          <a:r>
            <a:rPr lang="ja-JP" altLang="en-US" sz="1100" b="0" i="0" baseline="0">
              <a:solidFill>
                <a:sysClr val="windowText" lastClr="000000"/>
              </a:solidFill>
              <a:effectLst/>
              <a:latin typeface="+mn-lt"/>
              <a:ea typeface="+mn-ea"/>
              <a:cs typeface="+mn-cs"/>
            </a:rPr>
            <a:t>主な要因は、</a:t>
          </a:r>
          <a:r>
            <a:rPr lang="ja-JP" altLang="ja-JP" sz="1100" b="0" i="0" baseline="0">
              <a:solidFill>
                <a:sysClr val="windowText" lastClr="000000"/>
              </a:solidFill>
              <a:effectLst/>
              <a:latin typeface="+mn-lt"/>
              <a:ea typeface="+mn-ea"/>
              <a:cs typeface="+mn-cs"/>
            </a:rPr>
            <a:t>維持補修費（道路維持補修費等）が</a:t>
          </a:r>
          <a:r>
            <a:rPr lang="ja-JP" altLang="en-US" sz="1100" b="0" i="0" baseline="0">
              <a:solidFill>
                <a:sysClr val="windowText" lastClr="000000"/>
              </a:solidFill>
              <a:effectLst/>
              <a:latin typeface="+mn-lt"/>
              <a:ea typeface="+mn-ea"/>
              <a:cs typeface="+mn-cs"/>
            </a:rPr>
            <a:t>対前年比約</a:t>
          </a:r>
          <a:r>
            <a:rPr lang="en-US" altLang="ja-JP" sz="1100" b="0" i="0" baseline="0">
              <a:solidFill>
                <a:sysClr val="windowText" lastClr="000000"/>
              </a:solidFill>
              <a:effectLst/>
              <a:latin typeface="+mn-lt"/>
              <a:ea typeface="+mn-ea"/>
              <a:cs typeface="+mn-cs"/>
            </a:rPr>
            <a:t>107</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71,638</a:t>
          </a:r>
          <a:r>
            <a:rPr lang="ja-JP" altLang="en-US" sz="1100" b="0" i="0" baseline="0">
              <a:solidFill>
                <a:sysClr val="windowText" lastClr="000000"/>
              </a:solidFill>
              <a:effectLst/>
              <a:latin typeface="+mn-lt"/>
              <a:ea typeface="+mn-ea"/>
              <a:cs typeface="+mn-cs"/>
            </a:rPr>
            <a:t>千円）と大幅に増加したこと繰越金も約</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％増加したことによる。</a:t>
          </a:r>
          <a:r>
            <a:rPr lang="ja-JP" altLang="ja-JP" sz="1100" b="0" i="0" baseline="0">
              <a:solidFill>
                <a:sysClr val="windowText" lastClr="000000"/>
              </a:solidFill>
              <a:effectLst/>
              <a:latin typeface="+mn-lt"/>
              <a:ea typeface="+mn-ea"/>
              <a:cs typeface="+mn-cs"/>
            </a:rPr>
            <a:t>　　　</a:t>
          </a:r>
          <a:endParaRPr lang="ja-JP" altLang="ja-JP">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国保会計や後期高齢者医療保険会計等への繰出金が増加しないよう健康のまちづくりの施策を今後も進めることと、下水道事業や簡易水道事業の経費の削減と収入の増を図ることとする。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74422</xdr:rowOff>
    </xdr:from>
    <xdr:to>
      <xdr:col>24</xdr:col>
      <xdr:colOff>31750</xdr:colOff>
      <xdr:row>55</xdr:row>
      <xdr:rowOff>143002</xdr:rowOff>
    </xdr:to>
    <xdr:cxnSp macro="">
      <xdr:nvCxnSpPr>
        <xdr:cNvPr id="239" name="直線コネクタ 238"/>
        <xdr:cNvCxnSpPr/>
      </xdr:nvCxnSpPr>
      <xdr:spPr>
        <a:xfrm>
          <a:off x="15671800" y="95041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65278</xdr:rowOff>
    </xdr:from>
    <xdr:to>
      <xdr:col>22</xdr:col>
      <xdr:colOff>565150</xdr:colOff>
      <xdr:row>55</xdr:row>
      <xdr:rowOff>74422</xdr:rowOff>
    </xdr:to>
    <xdr:cxnSp macro="">
      <xdr:nvCxnSpPr>
        <xdr:cNvPr id="242" name="直線コネクタ 241"/>
        <xdr:cNvCxnSpPr/>
      </xdr:nvCxnSpPr>
      <xdr:spPr>
        <a:xfrm>
          <a:off x="14782800" y="9495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60706</xdr:rowOff>
    </xdr:from>
    <xdr:to>
      <xdr:col>21</xdr:col>
      <xdr:colOff>361950</xdr:colOff>
      <xdr:row>55</xdr:row>
      <xdr:rowOff>65278</xdr:rowOff>
    </xdr:to>
    <xdr:cxnSp macro="">
      <xdr:nvCxnSpPr>
        <xdr:cNvPr id="245" name="直線コネクタ 244"/>
        <xdr:cNvCxnSpPr/>
      </xdr:nvCxnSpPr>
      <xdr:spPr>
        <a:xfrm>
          <a:off x="13893800" y="9490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60706</xdr:rowOff>
    </xdr:from>
    <xdr:to>
      <xdr:col>20</xdr:col>
      <xdr:colOff>158750</xdr:colOff>
      <xdr:row>55</xdr:row>
      <xdr:rowOff>78994</xdr:rowOff>
    </xdr:to>
    <xdr:cxnSp macro="">
      <xdr:nvCxnSpPr>
        <xdr:cNvPr id="248" name="直線コネクタ 247"/>
        <xdr:cNvCxnSpPr/>
      </xdr:nvCxnSpPr>
      <xdr:spPr>
        <a:xfrm flipV="1">
          <a:off x="13004800" y="94904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92202</xdr:rowOff>
    </xdr:from>
    <xdr:to>
      <xdr:col>24</xdr:col>
      <xdr:colOff>82550</xdr:colOff>
      <xdr:row>56</xdr:row>
      <xdr:rowOff>22352</xdr:rowOff>
    </xdr:to>
    <xdr:sp macro="" textlink="">
      <xdr:nvSpPr>
        <xdr:cNvPr id="258" name="円/楕円 257"/>
        <xdr:cNvSpPr/>
      </xdr:nvSpPr>
      <xdr:spPr>
        <a:xfrm>
          <a:off x="164592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108729</xdr:rowOff>
    </xdr:from>
    <xdr:ext cx="762000" cy="259045"/>
    <xdr:sp macro="" textlink="">
      <xdr:nvSpPr>
        <xdr:cNvPr id="259" name="その他該当値テキスト"/>
        <xdr:cNvSpPr txBox="1"/>
      </xdr:nvSpPr>
      <xdr:spPr>
        <a:xfrm>
          <a:off x="16598900" y="93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23622</xdr:rowOff>
    </xdr:from>
    <xdr:to>
      <xdr:col>22</xdr:col>
      <xdr:colOff>615950</xdr:colOff>
      <xdr:row>55</xdr:row>
      <xdr:rowOff>125222</xdr:rowOff>
    </xdr:to>
    <xdr:sp macro="" textlink="">
      <xdr:nvSpPr>
        <xdr:cNvPr id="260" name="円/楕円 259"/>
        <xdr:cNvSpPr/>
      </xdr:nvSpPr>
      <xdr:spPr>
        <a:xfrm>
          <a:off x="15621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135399</xdr:rowOff>
    </xdr:from>
    <xdr:ext cx="736600" cy="259045"/>
    <xdr:sp macro="" textlink="">
      <xdr:nvSpPr>
        <xdr:cNvPr id="261" name="テキスト ボックス 260"/>
        <xdr:cNvSpPr txBox="1"/>
      </xdr:nvSpPr>
      <xdr:spPr>
        <a:xfrm>
          <a:off x="15290800" y="922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14478</xdr:rowOff>
    </xdr:from>
    <xdr:to>
      <xdr:col>21</xdr:col>
      <xdr:colOff>412750</xdr:colOff>
      <xdr:row>55</xdr:row>
      <xdr:rowOff>116078</xdr:rowOff>
    </xdr:to>
    <xdr:sp macro="" textlink="">
      <xdr:nvSpPr>
        <xdr:cNvPr id="262" name="円/楕円 261"/>
        <xdr:cNvSpPr/>
      </xdr:nvSpPr>
      <xdr:spPr>
        <a:xfrm>
          <a:off x="14732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126255</xdr:rowOff>
    </xdr:from>
    <xdr:ext cx="762000" cy="259045"/>
    <xdr:sp macro="" textlink="">
      <xdr:nvSpPr>
        <xdr:cNvPr id="263" name="テキスト ボックス 262"/>
        <xdr:cNvSpPr txBox="1"/>
      </xdr:nvSpPr>
      <xdr:spPr>
        <a:xfrm>
          <a:off x="14401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9906</xdr:rowOff>
    </xdr:from>
    <xdr:to>
      <xdr:col>20</xdr:col>
      <xdr:colOff>209550</xdr:colOff>
      <xdr:row>55</xdr:row>
      <xdr:rowOff>111506</xdr:rowOff>
    </xdr:to>
    <xdr:sp macro="" textlink="">
      <xdr:nvSpPr>
        <xdr:cNvPr id="264" name="円/楕円 263"/>
        <xdr:cNvSpPr/>
      </xdr:nvSpPr>
      <xdr:spPr>
        <a:xfrm>
          <a:off x="13843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121683</xdr:rowOff>
    </xdr:from>
    <xdr:ext cx="762000" cy="259045"/>
    <xdr:sp macro="" textlink="">
      <xdr:nvSpPr>
        <xdr:cNvPr id="265" name="テキスト ボックス 264"/>
        <xdr:cNvSpPr txBox="1"/>
      </xdr:nvSpPr>
      <xdr:spPr>
        <a:xfrm>
          <a:off x="13512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28194</xdr:rowOff>
    </xdr:from>
    <xdr:to>
      <xdr:col>19</xdr:col>
      <xdr:colOff>6350</xdr:colOff>
      <xdr:row>55</xdr:row>
      <xdr:rowOff>129794</xdr:rowOff>
    </xdr:to>
    <xdr:sp macro="" textlink="">
      <xdr:nvSpPr>
        <xdr:cNvPr id="266" name="円/楕円 265"/>
        <xdr:cNvSpPr/>
      </xdr:nvSpPr>
      <xdr:spPr>
        <a:xfrm>
          <a:off x="12954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139971</xdr:rowOff>
    </xdr:from>
    <xdr:ext cx="762000" cy="259045"/>
    <xdr:sp macro="" textlink="">
      <xdr:nvSpPr>
        <xdr:cNvPr id="267" name="テキスト ボックス 266"/>
        <xdr:cNvSpPr txBox="1"/>
      </xdr:nvSpPr>
      <xdr:spPr>
        <a:xfrm>
          <a:off x="12623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補助費の主なものは、 町が団体や個人に対して行っている補助金等で、そのうち、町の単独で行う補助交付金は、その補助事業の内容が町の政策目標と一致し、その効果が町民の利益として反映されることが必要である。　Ｈ</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年度に財政基本計画を策定した中でこの補助金について今後、その事業が、公益性のある事業であるか、公平性、透明性</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確保など、効果が町民に寄与しているか確認することにより、適正な補助金額にすることで約</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割の縮減を図ることとなっている。　併せて、団体の自主・自立性を高め、町民と行政との協働によるまちづくりを推進していくことが必要である。</a:t>
          </a: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H26</a:t>
          </a:r>
          <a:r>
            <a:rPr lang="ja-JP" altLang="en-US" sz="1100" b="0" i="0" baseline="0">
              <a:solidFill>
                <a:schemeClr val="dk1"/>
              </a:solidFill>
              <a:effectLst/>
              <a:latin typeface="+mn-lt"/>
              <a:ea typeface="+mn-ea"/>
              <a:cs typeface="+mn-cs"/>
            </a:rPr>
            <a:t>年度の数値の上昇の主な要因は、一部事務組合に対する建設負担金によるもの。</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154432</xdr:rowOff>
    </xdr:to>
    <xdr:cxnSp macro="">
      <xdr:nvCxnSpPr>
        <xdr:cNvPr id="297" name="直線コネクタ 296"/>
        <xdr:cNvCxnSpPr/>
      </xdr:nvCxnSpPr>
      <xdr:spPr>
        <a:xfrm>
          <a:off x="15671800" y="63083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136144</xdr:rowOff>
    </xdr:to>
    <xdr:cxnSp macro="">
      <xdr:nvCxnSpPr>
        <xdr:cNvPr id="300" name="直線コネクタ 299"/>
        <xdr:cNvCxnSpPr/>
      </xdr:nvCxnSpPr>
      <xdr:spPr>
        <a:xfrm>
          <a:off x="14782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131572</xdr:rowOff>
    </xdr:to>
    <xdr:cxnSp macro="">
      <xdr:nvCxnSpPr>
        <xdr:cNvPr id="303" name="直線コネクタ 302"/>
        <xdr:cNvCxnSpPr/>
      </xdr:nvCxnSpPr>
      <xdr:spPr>
        <a:xfrm>
          <a:off x="13893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36</xdr:row>
      <xdr:rowOff>145288</xdr:rowOff>
    </xdr:to>
    <xdr:cxnSp macro="">
      <xdr:nvCxnSpPr>
        <xdr:cNvPr id="306" name="直線コネクタ 305"/>
        <xdr:cNvCxnSpPr/>
      </xdr:nvCxnSpPr>
      <xdr:spPr>
        <a:xfrm flipV="1">
          <a:off x="13004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16" name="円/楕円 315"/>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75709</xdr:rowOff>
    </xdr:from>
    <xdr:ext cx="762000" cy="259045"/>
    <xdr:sp macro="" textlink="">
      <xdr:nvSpPr>
        <xdr:cNvPr id="317"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18" name="円/楕円 317"/>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19" name="テキスト ボックス 318"/>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20" name="円/楕円 319"/>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21" name="テキスト ボックス 320"/>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22" name="円/楕円 321"/>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23" name="テキスト ボックス 32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24" name="円/楕円 323"/>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9415</xdr:rowOff>
    </xdr:from>
    <xdr:ext cx="762000" cy="259045"/>
    <xdr:sp macro="" textlink="">
      <xdr:nvSpPr>
        <xdr:cNvPr id="325" name="テキスト ボックス 324"/>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類似団体平均値と比較して、比率が高くなっている主要因は、</a:t>
          </a:r>
          <a:r>
            <a:rPr lang="ja-JP" altLang="en-US" sz="1100" b="0" i="0" baseline="0">
              <a:solidFill>
                <a:schemeClr val="dk1"/>
              </a:solidFill>
              <a:effectLst/>
              <a:latin typeface="+mn-lt"/>
              <a:ea typeface="+mn-ea"/>
              <a:cs typeface="+mn-cs"/>
            </a:rPr>
            <a:t>新町建設計画による</a:t>
          </a:r>
          <a:r>
            <a:rPr lang="ja-JP" altLang="ja-JP" sz="1100" b="0" i="0" baseline="0">
              <a:solidFill>
                <a:schemeClr val="dk1"/>
              </a:solidFill>
              <a:effectLst/>
              <a:latin typeface="+mn-lt"/>
              <a:ea typeface="+mn-ea"/>
              <a:cs typeface="+mn-cs"/>
            </a:rPr>
            <a:t>合併以来継続して行っているインフラ整備</a:t>
          </a:r>
          <a:r>
            <a:rPr lang="ja-JP" altLang="en-US" sz="1100" b="0" i="0" baseline="0">
              <a:solidFill>
                <a:schemeClr val="dk1"/>
              </a:solidFill>
              <a:effectLst/>
              <a:latin typeface="+mn-lt"/>
              <a:ea typeface="+mn-ea"/>
              <a:cs typeface="+mn-cs"/>
            </a:rPr>
            <a:t>に対する</a:t>
          </a:r>
          <a:r>
            <a:rPr lang="ja-JP" altLang="ja-JP" sz="1100" b="0" i="0" baseline="0">
              <a:solidFill>
                <a:schemeClr val="dk1"/>
              </a:solidFill>
              <a:effectLst/>
              <a:latin typeface="+mn-lt"/>
              <a:ea typeface="+mn-ea"/>
              <a:cs typeface="+mn-cs"/>
            </a:rPr>
            <a:t>合併特例事業債が増加していることがあげられる。　平成26年度で合併から10年が経過するが、合併特例事業債の発行期限は、平成27年度から</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年間延長することが可能となったため、今後の数年間についても新町建設計画のインフラ事業が継続されることとなることから、臨時財政対策債などを除いた公債費では、現状レベルが見込まれる。　こうした状況の中であっても、普通建設事業の事業を抑制するなど新規発行債を控えるように努める。　また、臨時財政対策債を除いた起債の残高は、平成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年度からほぼ同水準となっている。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31750</xdr:rowOff>
    </xdr:from>
    <xdr:to>
      <xdr:col>7</xdr:col>
      <xdr:colOff>15875</xdr:colOff>
      <xdr:row>79</xdr:row>
      <xdr:rowOff>39370</xdr:rowOff>
    </xdr:to>
    <xdr:cxnSp macro="">
      <xdr:nvCxnSpPr>
        <xdr:cNvPr id="358" name="直線コネクタ 357"/>
        <xdr:cNvCxnSpPr/>
      </xdr:nvCxnSpPr>
      <xdr:spPr>
        <a:xfrm flipV="1">
          <a:off x="3987800" y="13576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157480</xdr:rowOff>
    </xdr:from>
    <xdr:to>
      <xdr:col>5</xdr:col>
      <xdr:colOff>549275</xdr:colOff>
      <xdr:row>79</xdr:row>
      <xdr:rowOff>39370</xdr:rowOff>
    </xdr:to>
    <xdr:cxnSp macro="">
      <xdr:nvCxnSpPr>
        <xdr:cNvPr id="361" name="直線コネクタ 360"/>
        <xdr:cNvCxnSpPr/>
      </xdr:nvCxnSpPr>
      <xdr:spPr>
        <a:xfrm>
          <a:off x="3098800" y="1353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78</xdr:row>
      <xdr:rowOff>157480</xdr:rowOff>
    </xdr:to>
    <xdr:cxnSp macro="">
      <xdr:nvCxnSpPr>
        <xdr:cNvPr id="364" name="直線コネクタ 363"/>
        <xdr:cNvCxnSpPr/>
      </xdr:nvCxnSpPr>
      <xdr:spPr>
        <a:xfrm>
          <a:off x="2209800" y="13522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119380</xdr:rowOff>
    </xdr:from>
    <xdr:to>
      <xdr:col>3</xdr:col>
      <xdr:colOff>142875</xdr:colOff>
      <xdr:row>78</xdr:row>
      <xdr:rowOff>149861</xdr:rowOff>
    </xdr:to>
    <xdr:cxnSp macro="">
      <xdr:nvCxnSpPr>
        <xdr:cNvPr id="367" name="直線コネクタ 366"/>
        <xdr:cNvCxnSpPr/>
      </xdr:nvCxnSpPr>
      <xdr:spPr>
        <a:xfrm>
          <a:off x="1320800" y="13492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152400</xdr:rowOff>
    </xdr:from>
    <xdr:to>
      <xdr:col>7</xdr:col>
      <xdr:colOff>66675</xdr:colOff>
      <xdr:row>79</xdr:row>
      <xdr:rowOff>82550</xdr:rowOff>
    </xdr:to>
    <xdr:sp macro="" textlink="">
      <xdr:nvSpPr>
        <xdr:cNvPr id="377" name="円/楕円 376"/>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124477</xdr:rowOff>
    </xdr:from>
    <xdr:ext cx="762000" cy="259045"/>
    <xdr:sp macro="" textlink="">
      <xdr:nvSpPr>
        <xdr:cNvPr id="378"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160020</xdr:rowOff>
    </xdr:from>
    <xdr:to>
      <xdr:col>5</xdr:col>
      <xdr:colOff>600075</xdr:colOff>
      <xdr:row>79</xdr:row>
      <xdr:rowOff>90170</xdr:rowOff>
    </xdr:to>
    <xdr:sp macro="" textlink="">
      <xdr:nvSpPr>
        <xdr:cNvPr id="379" name="円/楕円 378"/>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74947</xdr:rowOff>
    </xdr:from>
    <xdr:ext cx="736600" cy="259045"/>
    <xdr:sp macro="" textlink="">
      <xdr:nvSpPr>
        <xdr:cNvPr id="380" name="テキスト ボックス 379"/>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106680</xdr:rowOff>
    </xdr:from>
    <xdr:to>
      <xdr:col>4</xdr:col>
      <xdr:colOff>396875</xdr:colOff>
      <xdr:row>79</xdr:row>
      <xdr:rowOff>36830</xdr:rowOff>
    </xdr:to>
    <xdr:sp macro="" textlink="">
      <xdr:nvSpPr>
        <xdr:cNvPr id="381" name="円/楕円 380"/>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21607</xdr:rowOff>
    </xdr:from>
    <xdr:ext cx="762000" cy="259045"/>
    <xdr:sp macro="" textlink="">
      <xdr:nvSpPr>
        <xdr:cNvPr id="382" name="テキスト ボックス 381"/>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83" name="円/楕円 382"/>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84" name="テキスト ボックス 383"/>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68580</xdr:rowOff>
    </xdr:from>
    <xdr:to>
      <xdr:col>1</xdr:col>
      <xdr:colOff>676275</xdr:colOff>
      <xdr:row>78</xdr:row>
      <xdr:rowOff>170180</xdr:rowOff>
    </xdr:to>
    <xdr:sp macro="" textlink="">
      <xdr:nvSpPr>
        <xdr:cNvPr id="385" name="円/楕円 384"/>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154957</xdr:rowOff>
    </xdr:from>
    <xdr:ext cx="762000" cy="259045"/>
    <xdr:sp macro="" textlink="">
      <xdr:nvSpPr>
        <xdr:cNvPr id="386" name="テキスト ボックス 385"/>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全体の経常収支比率は、</a:t>
          </a:r>
          <a:r>
            <a:rPr lang="en-US" altLang="ja-JP" sz="1100" b="0" i="0" baseline="0">
              <a:solidFill>
                <a:sysClr val="windowText" lastClr="000000"/>
              </a:solidFill>
              <a:effectLst/>
              <a:latin typeface="+mn-lt"/>
              <a:ea typeface="+mn-ea"/>
              <a:cs typeface="+mn-cs"/>
            </a:rPr>
            <a:t>77.1</a:t>
          </a:r>
          <a:r>
            <a:rPr lang="ja-JP" altLang="ja-JP" sz="1100" b="0" i="0" baseline="0">
              <a:solidFill>
                <a:sysClr val="windowText" lastClr="000000"/>
              </a:solidFill>
              <a:effectLst/>
              <a:latin typeface="+mn-lt"/>
              <a:ea typeface="+mn-ea"/>
              <a:cs typeface="+mn-cs"/>
            </a:rPr>
            <a:t>％から7</a:t>
          </a:r>
          <a:r>
            <a:rPr lang="en-US" altLang="ja-JP" sz="1100" b="0" i="0" baseline="0">
              <a:solidFill>
                <a:sysClr val="windowText" lastClr="000000"/>
              </a:solidFill>
              <a:effectLst/>
              <a:latin typeface="+mn-lt"/>
              <a:ea typeface="+mn-ea"/>
              <a:cs typeface="+mn-cs"/>
            </a:rPr>
            <a:t>8.1</a:t>
          </a:r>
          <a:r>
            <a:rPr lang="ja-JP" altLang="ja-JP" sz="1100" b="0" i="0" baseline="0">
              <a:solidFill>
                <a:sysClr val="windowText" lastClr="000000"/>
              </a:solidFill>
              <a:effectLst/>
              <a:latin typeface="+mn-lt"/>
              <a:ea typeface="+mn-ea"/>
              <a:cs typeface="+mn-cs"/>
            </a:rPr>
            <a:t>％へと上昇し、公債費を除いた部分でも、5</a:t>
          </a:r>
          <a:r>
            <a:rPr lang="en-US" altLang="ja-JP" sz="1100" b="0" i="0" baseline="0">
              <a:solidFill>
                <a:sysClr val="windowText" lastClr="000000"/>
              </a:solidFill>
              <a:effectLst/>
              <a:latin typeface="+mn-lt"/>
              <a:ea typeface="+mn-ea"/>
              <a:cs typeface="+mn-cs"/>
            </a:rPr>
            <a:t>8.0</a:t>
          </a:r>
          <a:r>
            <a:rPr lang="ja-JP" altLang="ja-JP" sz="1100" b="0" i="0" baseline="0">
              <a:solidFill>
                <a:sysClr val="windowText" lastClr="000000"/>
              </a:solidFill>
              <a:effectLst/>
              <a:latin typeface="+mn-lt"/>
              <a:ea typeface="+mn-ea"/>
              <a:cs typeface="+mn-cs"/>
            </a:rPr>
            <a:t>％から</a:t>
          </a:r>
          <a:r>
            <a:rPr lang="en-US" altLang="ja-JP" sz="1100" b="0" i="0" baseline="0">
              <a:solidFill>
                <a:sysClr val="windowText" lastClr="000000"/>
              </a:solidFill>
              <a:effectLst/>
              <a:latin typeface="+mn-lt"/>
              <a:ea typeface="+mn-ea"/>
              <a:cs typeface="+mn-cs"/>
            </a:rPr>
            <a:t>59.1</a:t>
          </a:r>
          <a:r>
            <a:rPr lang="ja-JP" altLang="ja-JP" sz="1100" b="0" i="0" baseline="0">
              <a:solidFill>
                <a:sysClr val="windowText" lastClr="000000"/>
              </a:solidFill>
              <a:effectLst/>
              <a:latin typeface="+mn-lt"/>
              <a:ea typeface="+mn-ea"/>
              <a:cs typeface="+mn-cs"/>
            </a:rPr>
            <a:t>％と上昇している。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類似団体平均値が、7</a:t>
          </a:r>
          <a:r>
            <a:rPr lang="en-US" altLang="ja-JP" sz="1100" b="0" i="0" baseline="0">
              <a:solidFill>
                <a:sysClr val="windowText" lastClr="000000"/>
              </a:solidFill>
              <a:effectLst/>
              <a:latin typeface="+mn-lt"/>
              <a:ea typeface="+mn-ea"/>
              <a:cs typeface="+mn-cs"/>
            </a:rPr>
            <a:t>4.0</a:t>
          </a:r>
          <a:r>
            <a:rPr lang="ja-JP" altLang="ja-JP" sz="1100" b="0" i="0" baseline="0">
              <a:solidFill>
                <a:sysClr val="windowText" lastClr="000000"/>
              </a:solidFill>
              <a:effectLst/>
              <a:latin typeface="+mn-lt"/>
              <a:ea typeface="+mn-ea"/>
              <a:cs typeface="+mn-cs"/>
            </a:rPr>
            <a:t>％ということから考えると、低い水準にあるとも言えるが、近年の歳出構造から考えると今後、上昇することが予測されるため、「合併から</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年を経過したなかで、今後もより一層、合併のスケールメリットを生かした行政のスリム化に対応する必要がある。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100330</xdr:rowOff>
    </xdr:from>
    <xdr:to>
      <xdr:col>24</xdr:col>
      <xdr:colOff>31750</xdr:colOff>
      <xdr:row>81</xdr:row>
      <xdr:rowOff>81280</xdr:rowOff>
    </xdr:to>
    <xdr:cxnSp macro="">
      <xdr:nvCxnSpPr>
        <xdr:cNvPr id="414" name="直線コネクタ 413"/>
        <xdr:cNvCxnSpPr/>
      </xdr:nvCxnSpPr>
      <xdr:spPr>
        <a:xfrm flipV="1">
          <a:off x="16510000" y="1278763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15"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16" name="直線コネクタ 415"/>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15257</xdr:rowOff>
    </xdr:from>
    <xdr:ext cx="762000" cy="259045"/>
    <xdr:sp macro="" textlink="">
      <xdr:nvSpPr>
        <xdr:cNvPr id="417" name="公債費以外最大値テキスト"/>
        <xdr:cNvSpPr txBox="1"/>
      </xdr:nvSpPr>
      <xdr:spPr>
        <a:xfrm>
          <a:off x="16598900" y="125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74</xdr:row>
      <xdr:rowOff>100330</xdr:rowOff>
    </xdr:from>
    <xdr:to>
      <xdr:col>24</xdr:col>
      <xdr:colOff>120650</xdr:colOff>
      <xdr:row>74</xdr:row>
      <xdr:rowOff>100330</xdr:rowOff>
    </xdr:to>
    <xdr:cxnSp macro="">
      <xdr:nvCxnSpPr>
        <xdr:cNvPr id="418" name="直線コネクタ 417"/>
        <xdr:cNvCxnSpPr/>
      </xdr:nvCxnSpPr>
      <xdr:spPr>
        <a:xfrm>
          <a:off x="16421100" y="12787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74</xdr:row>
      <xdr:rowOff>168910</xdr:rowOff>
    </xdr:to>
    <xdr:cxnSp macro="">
      <xdr:nvCxnSpPr>
        <xdr:cNvPr id="419" name="直線コネクタ 418"/>
        <xdr:cNvCxnSpPr/>
      </xdr:nvCxnSpPr>
      <xdr:spPr>
        <a:xfrm>
          <a:off x="15671800" y="128143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143527</xdr:rowOff>
    </xdr:from>
    <xdr:ext cx="762000" cy="259045"/>
    <xdr:sp macro="" textlink="">
      <xdr:nvSpPr>
        <xdr:cNvPr id="420" name="公債費以外平均値テキスト"/>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21" name="フローチャート : 判断 420"/>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39370</xdr:rowOff>
    </xdr:from>
    <xdr:to>
      <xdr:col>22</xdr:col>
      <xdr:colOff>565150</xdr:colOff>
      <xdr:row>74</xdr:row>
      <xdr:rowOff>127000</xdr:rowOff>
    </xdr:to>
    <xdr:cxnSp macro="">
      <xdr:nvCxnSpPr>
        <xdr:cNvPr id="422" name="直線コネクタ 421"/>
        <xdr:cNvCxnSpPr/>
      </xdr:nvCxnSpPr>
      <xdr:spPr>
        <a:xfrm>
          <a:off x="14782800" y="127266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118111</xdr:rowOff>
    </xdr:from>
    <xdr:to>
      <xdr:col>22</xdr:col>
      <xdr:colOff>615950</xdr:colOff>
      <xdr:row>78</xdr:row>
      <xdr:rowOff>48261</xdr:rowOff>
    </xdr:to>
    <xdr:sp macro="" textlink="">
      <xdr:nvSpPr>
        <xdr:cNvPr id="423" name="フローチャート : 判断 422"/>
        <xdr:cNvSpPr/>
      </xdr:nvSpPr>
      <xdr:spPr>
        <a:xfrm>
          <a:off x="15621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33038</xdr:rowOff>
    </xdr:from>
    <xdr:ext cx="736600" cy="259045"/>
    <xdr:sp macro="" textlink="">
      <xdr:nvSpPr>
        <xdr:cNvPr id="424" name="テキスト ボックス 423"/>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39370</xdr:rowOff>
    </xdr:from>
    <xdr:to>
      <xdr:col>21</xdr:col>
      <xdr:colOff>361950</xdr:colOff>
      <xdr:row>74</xdr:row>
      <xdr:rowOff>81280</xdr:rowOff>
    </xdr:to>
    <xdr:cxnSp macro="">
      <xdr:nvCxnSpPr>
        <xdr:cNvPr id="425" name="直線コネクタ 424"/>
        <xdr:cNvCxnSpPr/>
      </xdr:nvCxnSpPr>
      <xdr:spPr>
        <a:xfrm flipV="1">
          <a:off x="13893800" y="12726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26" name="フローチャート : 判断 425"/>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27" name="テキスト ボックス 426"/>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50800</xdr:rowOff>
    </xdr:from>
    <xdr:to>
      <xdr:col>20</xdr:col>
      <xdr:colOff>158750</xdr:colOff>
      <xdr:row>74</xdr:row>
      <xdr:rowOff>81280</xdr:rowOff>
    </xdr:to>
    <xdr:cxnSp macro="">
      <xdr:nvCxnSpPr>
        <xdr:cNvPr id="428" name="直線コネクタ 427"/>
        <xdr:cNvCxnSpPr/>
      </xdr:nvCxnSpPr>
      <xdr:spPr>
        <a:xfrm>
          <a:off x="13004800" y="12738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76200</xdr:rowOff>
    </xdr:from>
    <xdr:to>
      <xdr:col>20</xdr:col>
      <xdr:colOff>209550</xdr:colOff>
      <xdr:row>78</xdr:row>
      <xdr:rowOff>6350</xdr:rowOff>
    </xdr:to>
    <xdr:sp macro="" textlink="">
      <xdr:nvSpPr>
        <xdr:cNvPr id="429" name="フローチャート : 判断 428"/>
        <xdr:cNvSpPr/>
      </xdr:nvSpPr>
      <xdr:spPr>
        <a:xfrm>
          <a:off x="13843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162577</xdr:rowOff>
    </xdr:from>
    <xdr:ext cx="762000" cy="259045"/>
    <xdr:sp macro="" textlink="">
      <xdr:nvSpPr>
        <xdr:cNvPr id="430" name="テキスト ボックス 429"/>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1" name="フローチャート : 判断 430"/>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32" name="テキスト ボックス 431"/>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118110</xdr:rowOff>
    </xdr:from>
    <xdr:to>
      <xdr:col>24</xdr:col>
      <xdr:colOff>82550</xdr:colOff>
      <xdr:row>75</xdr:row>
      <xdr:rowOff>48260</xdr:rowOff>
    </xdr:to>
    <xdr:sp macro="" textlink="">
      <xdr:nvSpPr>
        <xdr:cNvPr id="438" name="円/楕円 437"/>
        <xdr:cNvSpPr/>
      </xdr:nvSpPr>
      <xdr:spPr>
        <a:xfrm>
          <a:off x="164592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26687</xdr:rowOff>
    </xdr:from>
    <xdr:ext cx="762000" cy="259045"/>
    <xdr:sp macro="" textlink="">
      <xdr:nvSpPr>
        <xdr:cNvPr id="439" name="公債費以外該当値テキスト"/>
        <xdr:cNvSpPr txBox="1"/>
      </xdr:nvSpPr>
      <xdr:spPr>
        <a:xfrm>
          <a:off x="16598900" y="1271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40" name="円/楕円 439"/>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41" name="テキスト ボックス 440"/>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160020</xdr:rowOff>
    </xdr:from>
    <xdr:to>
      <xdr:col>21</xdr:col>
      <xdr:colOff>412750</xdr:colOff>
      <xdr:row>74</xdr:row>
      <xdr:rowOff>90170</xdr:rowOff>
    </xdr:to>
    <xdr:sp macro="" textlink="">
      <xdr:nvSpPr>
        <xdr:cNvPr id="442" name="円/楕円 441"/>
        <xdr:cNvSpPr/>
      </xdr:nvSpPr>
      <xdr:spPr>
        <a:xfrm>
          <a:off x="14732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100347</xdr:rowOff>
    </xdr:from>
    <xdr:ext cx="762000" cy="259045"/>
    <xdr:sp macro="" textlink="">
      <xdr:nvSpPr>
        <xdr:cNvPr id="443" name="テキスト ボックス 442"/>
        <xdr:cNvSpPr txBox="1"/>
      </xdr:nvSpPr>
      <xdr:spPr>
        <a:xfrm>
          <a:off x="14401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30480</xdr:rowOff>
    </xdr:from>
    <xdr:to>
      <xdr:col>20</xdr:col>
      <xdr:colOff>209550</xdr:colOff>
      <xdr:row>74</xdr:row>
      <xdr:rowOff>132080</xdr:rowOff>
    </xdr:to>
    <xdr:sp macro="" textlink="">
      <xdr:nvSpPr>
        <xdr:cNvPr id="444" name="円/楕円 443"/>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142257</xdr:rowOff>
    </xdr:from>
    <xdr:ext cx="762000" cy="259045"/>
    <xdr:sp macro="" textlink="">
      <xdr:nvSpPr>
        <xdr:cNvPr id="445" name="テキスト ボックス 444"/>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0</xdr:rowOff>
    </xdr:from>
    <xdr:to>
      <xdr:col>19</xdr:col>
      <xdr:colOff>6350</xdr:colOff>
      <xdr:row>74</xdr:row>
      <xdr:rowOff>101600</xdr:rowOff>
    </xdr:to>
    <xdr:sp macro="" textlink="">
      <xdr:nvSpPr>
        <xdr:cNvPr id="446" name="円/楕円 445"/>
        <xdr:cNvSpPr/>
      </xdr:nvSpPr>
      <xdr:spPr>
        <a:xfrm>
          <a:off x="12954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111777</xdr:rowOff>
    </xdr:from>
    <xdr:ext cx="762000" cy="259045"/>
    <xdr:sp macro="" textlink="">
      <xdr:nvSpPr>
        <xdr:cNvPr id="447" name="テキスト ボックス 446"/>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山梨県富士河口湖町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87703</xdr:rowOff>
    </xdr:from>
    <xdr:to>
      <xdr:col>4</xdr:col>
      <xdr:colOff>1117600</xdr:colOff>
      <xdr:row>17</xdr:row>
      <xdr:rowOff>103639</xdr:rowOff>
    </xdr:to>
    <xdr:cxnSp macro="">
      <xdr:nvCxnSpPr>
        <xdr:cNvPr id="52" name="直線コネクタ 51"/>
        <xdr:cNvCxnSpPr/>
      </xdr:nvCxnSpPr>
      <xdr:spPr bwMode="auto">
        <a:xfrm flipV="1">
          <a:off x="5003800" y="3049978"/>
          <a:ext cx="647700" cy="15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48895</xdr:rowOff>
    </xdr:from>
    <xdr:to>
      <xdr:col>4</xdr:col>
      <xdr:colOff>469900</xdr:colOff>
      <xdr:row>17</xdr:row>
      <xdr:rowOff>103639</xdr:rowOff>
    </xdr:to>
    <xdr:cxnSp macro="">
      <xdr:nvCxnSpPr>
        <xdr:cNvPr id="55" name="直線コネクタ 54"/>
        <xdr:cNvCxnSpPr/>
      </xdr:nvCxnSpPr>
      <xdr:spPr bwMode="auto">
        <a:xfrm>
          <a:off x="4305300" y="3011170"/>
          <a:ext cx="698500" cy="5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48895</xdr:rowOff>
    </xdr:from>
    <xdr:to>
      <xdr:col>3</xdr:col>
      <xdr:colOff>904875</xdr:colOff>
      <xdr:row>17</xdr:row>
      <xdr:rowOff>63221</xdr:rowOff>
    </xdr:to>
    <xdr:cxnSp macro="">
      <xdr:nvCxnSpPr>
        <xdr:cNvPr id="58" name="直線コネクタ 57"/>
        <xdr:cNvCxnSpPr/>
      </xdr:nvCxnSpPr>
      <xdr:spPr bwMode="auto">
        <a:xfrm flipV="1">
          <a:off x="3606800" y="3011170"/>
          <a:ext cx="698500" cy="14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33840</xdr:rowOff>
    </xdr:from>
    <xdr:to>
      <xdr:col>3</xdr:col>
      <xdr:colOff>206375</xdr:colOff>
      <xdr:row>17</xdr:row>
      <xdr:rowOff>63221</xdr:rowOff>
    </xdr:to>
    <xdr:cxnSp macro="">
      <xdr:nvCxnSpPr>
        <xdr:cNvPr id="61" name="直線コネクタ 60"/>
        <xdr:cNvCxnSpPr/>
      </xdr:nvCxnSpPr>
      <xdr:spPr bwMode="auto">
        <a:xfrm>
          <a:off x="2908300" y="2996115"/>
          <a:ext cx="698500" cy="29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36903</xdr:rowOff>
    </xdr:from>
    <xdr:to>
      <xdr:col>5</xdr:col>
      <xdr:colOff>34925</xdr:colOff>
      <xdr:row>17</xdr:row>
      <xdr:rowOff>138503</xdr:rowOff>
    </xdr:to>
    <xdr:sp macro="" textlink="">
      <xdr:nvSpPr>
        <xdr:cNvPr id="71" name="円/楕円 70"/>
        <xdr:cNvSpPr/>
      </xdr:nvSpPr>
      <xdr:spPr bwMode="auto">
        <a:xfrm>
          <a:off x="5600700" y="299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53430</xdr:rowOff>
    </xdr:from>
    <xdr:ext cx="762000" cy="259045"/>
    <xdr:sp macro="" textlink="">
      <xdr:nvSpPr>
        <xdr:cNvPr id="72" name="人口1人当たり決算額の推移該当値テキスト130"/>
        <xdr:cNvSpPr txBox="1"/>
      </xdr:nvSpPr>
      <xdr:spPr>
        <a:xfrm>
          <a:off x="5740400" y="284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81,485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52839</xdr:rowOff>
    </xdr:from>
    <xdr:to>
      <xdr:col>4</xdr:col>
      <xdr:colOff>520700</xdr:colOff>
      <xdr:row>17</xdr:row>
      <xdr:rowOff>154439</xdr:rowOff>
    </xdr:to>
    <xdr:sp macro="" textlink="">
      <xdr:nvSpPr>
        <xdr:cNvPr id="73" name="円/楕円 72"/>
        <xdr:cNvSpPr/>
      </xdr:nvSpPr>
      <xdr:spPr bwMode="auto">
        <a:xfrm>
          <a:off x="4953000" y="301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164616</xdr:rowOff>
    </xdr:from>
    <xdr:ext cx="736600" cy="259045"/>
    <xdr:sp macro="" textlink="">
      <xdr:nvSpPr>
        <xdr:cNvPr id="74" name="テキスト ボックス 73"/>
        <xdr:cNvSpPr txBox="1"/>
      </xdr:nvSpPr>
      <xdr:spPr>
        <a:xfrm>
          <a:off x="4622800" y="278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80,021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169545</xdr:rowOff>
    </xdr:from>
    <xdr:to>
      <xdr:col>3</xdr:col>
      <xdr:colOff>955675</xdr:colOff>
      <xdr:row>17</xdr:row>
      <xdr:rowOff>99695</xdr:rowOff>
    </xdr:to>
    <xdr:sp macro="" textlink="">
      <xdr:nvSpPr>
        <xdr:cNvPr id="75" name="円/楕円 74"/>
        <xdr:cNvSpPr/>
      </xdr:nvSpPr>
      <xdr:spPr bwMode="auto">
        <a:xfrm>
          <a:off x="4254500" y="2960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109872</xdr:rowOff>
    </xdr:from>
    <xdr:ext cx="762000" cy="259045"/>
    <xdr:sp macro="" textlink="">
      <xdr:nvSpPr>
        <xdr:cNvPr id="76" name="テキスト ボックス 75"/>
        <xdr:cNvSpPr txBox="1"/>
      </xdr:nvSpPr>
      <xdr:spPr>
        <a:xfrm>
          <a:off x="3924300" y="272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85,050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12421</xdr:rowOff>
    </xdr:from>
    <xdr:to>
      <xdr:col>3</xdr:col>
      <xdr:colOff>257175</xdr:colOff>
      <xdr:row>17</xdr:row>
      <xdr:rowOff>114021</xdr:rowOff>
    </xdr:to>
    <xdr:sp macro="" textlink="">
      <xdr:nvSpPr>
        <xdr:cNvPr id="77" name="円/楕円 76"/>
        <xdr:cNvSpPr/>
      </xdr:nvSpPr>
      <xdr:spPr bwMode="auto">
        <a:xfrm>
          <a:off x="3556000" y="297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124198</xdr:rowOff>
    </xdr:from>
    <xdr:ext cx="762000" cy="259045"/>
    <xdr:sp macro="" textlink="">
      <xdr:nvSpPr>
        <xdr:cNvPr id="78" name="テキスト ボックス 77"/>
        <xdr:cNvSpPr txBox="1"/>
      </xdr:nvSpPr>
      <xdr:spPr>
        <a:xfrm>
          <a:off x="3225800" y="274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83,734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154490</xdr:rowOff>
    </xdr:from>
    <xdr:to>
      <xdr:col>2</xdr:col>
      <xdr:colOff>692150</xdr:colOff>
      <xdr:row>17</xdr:row>
      <xdr:rowOff>84640</xdr:rowOff>
    </xdr:to>
    <xdr:sp macro="" textlink="">
      <xdr:nvSpPr>
        <xdr:cNvPr id="79" name="円/楕円 78"/>
        <xdr:cNvSpPr/>
      </xdr:nvSpPr>
      <xdr:spPr bwMode="auto">
        <a:xfrm>
          <a:off x="2857500" y="2945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94817</xdr:rowOff>
    </xdr:from>
    <xdr:ext cx="762000" cy="259045"/>
    <xdr:sp macro="" textlink="">
      <xdr:nvSpPr>
        <xdr:cNvPr id="80" name="テキスト ボックス 79"/>
        <xdr:cNvSpPr txBox="1"/>
      </xdr:nvSpPr>
      <xdr:spPr>
        <a:xfrm>
          <a:off x="2527300" y="271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127555</xdr:rowOff>
    </xdr:from>
    <xdr:to>
      <xdr:col>4</xdr:col>
      <xdr:colOff>1117600</xdr:colOff>
      <xdr:row>34</xdr:row>
      <xdr:rowOff>337671</xdr:rowOff>
    </xdr:to>
    <xdr:cxnSp macro="">
      <xdr:nvCxnSpPr>
        <xdr:cNvPr id="115" name="直線コネクタ 114"/>
        <xdr:cNvCxnSpPr/>
      </xdr:nvCxnSpPr>
      <xdr:spPr bwMode="auto">
        <a:xfrm>
          <a:off x="5003800" y="6395005"/>
          <a:ext cx="647700" cy="21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56428</xdr:rowOff>
    </xdr:from>
    <xdr:to>
      <xdr:col>4</xdr:col>
      <xdr:colOff>469900</xdr:colOff>
      <xdr:row>34</xdr:row>
      <xdr:rowOff>127555</xdr:rowOff>
    </xdr:to>
    <xdr:cxnSp macro="">
      <xdr:nvCxnSpPr>
        <xdr:cNvPr id="118" name="直線コネクタ 117"/>
        <xdr:cNvCxnSpPr/>
      </xdr:nvCxnSpPr>
      <xdr:spPr bwMode="auto">
        <a:xfrm>
          <a:off x="4305300" y="6323878"/>
          <a:ext cx="698500" cy="7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56428</xdr:rowOff>
    </xdr:from>
    <xdr:to>
      <xdr:col>3</xdr:col>
      <xdr:colOff>904875</xdr:colOff>
      <xdr:row>34</xdr:row>
      <xdr:rowOff>80170</xdr:rowOff>
    </xdr:to>
    <xdr:cxnSp macro="">
      <xdr:nvCxnSpPr>
        <xdr:cNvPr id="121" name="直線コネクタ 120"/>
        <xdr:cNvCxnSpPr/>
      </xdr:nvCxnSpPr>
      <xdr:spPr bwMode="auto">
        <a:xfrm flipV="1">
          <a:off x="3606800" y="6323878"/>
          <a:ext cx="698500" cy="23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42483</xdr:rowOff>
    </xdr:from>
    <xdr:to>
      <xdr:col>3</xdr:col>
      <xdr:colOff>206375</xdr:colOff>
      <xdr:row>34</xdr:row>
      <xdr:rowOff>80170</xdr:rowOff>
    </xdr:to>
    <xdr:cxnSp macro="">
      <xdr:nvCxnSpPr>
        <xdr:cNvPr id="124" name="直線コネクタ 123"/>
        <xdr:cNvCxnSpPr/>
      </xdr:nvCxnSpPr>
      <xdr:spPr bwMode="auto">
        <a:xfrm>
          <a:off x="2908300" y="6309933"/>
          <a:ext cx="698500" cy="37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286871</xdr:rowOff>
    </xdr:from>
    <xdr:to>
      <xdr:col>5</xdr:col>
      <xdr:colOff>34925</xdr:colOff>
      <xdr:row>35</xdr:row>
      <xdr:rowOff>45571</xdr:rowOff>
    </xdr:to>
    <xdr:sp macro="" textlink="">
      <xdr:nvSpPr>
        <xdr:cNvPr id="134" name="円/楕円 133"/>
        <xdr:cNvSpPr/>
      </xdr:nvSpPr>
      <xdr:spPr bwMode="auto">
        <a:xfrm>
          <a:off x="5600700" y="655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131948</xdr:rowOff>
    </xdr:from>
    <xdr:ext cx="762000" cy="259045"/>
    <xdr:sp macro="" textlink="">
      <xdr:nvSpPr>
        <xdr:cNvPr id="135" name="人口1人当たり決算額の推移該当値テキスト445"/>
        <xdr:cNvSpPr txBox="1"/>
      </xdr:nvSpPr>
      <xdr:spPr>
        <a:xfrm>
          <a:off x="5740400" y="639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20,799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76755</xdr:rowOff>
    </xdr:from>
    <xdr:to>
      <xdr:col>4</xdr:col>
      <xdr:colOff>520700</xdr:colOff>
      <xdr:row>34</xdr:row>
      <xdr:rowOff>178355</xdr:rowOff>
    </xdr:to>
    <xdr:sp macro="" textlink="">
      <xdr:nvSpPr>
        <xdr:cNvPr id="136" name="円/楕円 135"/>
        <xdr:cNvSpPr/>
      </xdr:nvSpPr>
      <xdr:spPr bwMode="auto">
        <a:xfrm>
          <a:off x="4953000" y="634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188532</xdr:rowOff>
    </xdr:from>
    <xdr:ext cx="736600" cy="259045"/>
    <xdr:sp macro="" textlink="">
      <xdr:nvSpPr>
        <xdr:cNvPr id="137" name="テキスト ボックス 136"/>
        <xdr:cNvSpPr txBox="1"/>
      </xdr:nvSpPr>
      <xdr:spPr>
        <a:xfrm>
          <a:off x="4622800" y="611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5628</xdr:rowOff>
    </xdr:from>
    <xdr:to>
      <xdr:col>3</xdr:col>
      <xdr:colOff>955675</xdr:colOff>
      <xdr:row>34</xdr:row>
      <xdr:rowOff>107228</xdr:rowOff>
    </xdr:to>
    <xdr:sp macro="" textlink="">
      <xdr:nvSpPr>
        <xdr:cNvPr id="138" name="円/楕円 137"/>
        <xdr:cNvSpPr/>
      </xdr:nvSpPr>
      <xdr:spPr bwMode="auto">
        <a:xfrm>
          <a:off x="4254500" y="6273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117405</xdr:rowOff>
    </xdr:from>
    <xdr:ext cx="762000" cy="259045"/>
    <xdr:sp macro="" textlink="">
      <xdr:nvSpPr>
        <xdr:cNvPr id="139" name="テキスト ボックス 138"/>
        <xdr:cNvSpPr txBox="1"/>
      </xdr:nvSpPr>
      <xdr:spPr>
        <a:xfrm>
          <a:off x="3924300" y="604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29,411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29370</xdr:rowOff>
    </xdr:from>
    <xdr:to>
      <xdr:col>3</xdr:col>
      <xdr:colOff>257175</xdr:colOff>
      <xdr:row>34</xdr:row>
      <xdr:rowOff>130970</xdr:rowOff>
    </xdr:to>
    <xdr:sp macro="" textlink="">
      <xdr:nvSpPr>
        <xdr:cNvPr id="140" name="円/楕円 139"/>
        <xdr:cNvSpPr/>
      </xdr:nvSpPr>
      <xdr:spPr bwMode="auto">
        <a:xfrm>
          <a:off x="3556000" y="629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141147</xdr:rowOff>
    </xdr:from>
    <xdr:ext cx="762000" cy="259045"/>
    <xdr:sp macro="" textlink="">
      <xdr:nvSpPr>
        <xdr:cNvPr id="141" name="テキスト ボックス 140"/>
        <xdr:cNvSpPr txBox="1"/>
      </xdr:nvSpPr>
      <xdr:spPr>
        <a:xfrm>
          <a:off x="3225800" y="60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28,684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334583</xdr:rowOff>
    </xdr:from>
    <xdr:to>
      <xdr:col>2</xdr:col>
      <xdr:colOff>692150</xdr:colOff>
      <xdr:row>34</xdr:row>
      <xdr:rowOff>93283</xdr:rowOff>
    </xdr:to>
    <xdr:sp macro="" textlink="">
      <xdr:nvSpPr>
        <xdr:cNvPr id="142" name="円/楕円 141"/>
        <xdr:cNvSpPr/>
      </xdr:nvSpPr>
      <xdr:spPr bwMode="auto">
        <a:xfrm>
          <a:off x="2857500" y="6259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103460</xdr:rowOff>
    </xdr:from>
    <xdr:ext cx="762000" cy="259045"/>
    <xdr:sp macro="" textlink="">
      <xdr:nvSpPr>
        <xdr:cNvPr id="143" name="テキスト ボックス 142"/>
        <xdr:cNvSpPr txBox="1"/>
      </xdr:nvSpPr>
      <xdr:spPr>
        <a:xfrm>
          <a:off x="2527300" y="60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実質収支額が比較的高くなった主な理由としては、歳入が町税の増収などの要因により、歳入見込額よりも増額となったことや、歳出の削減によるもの。　</a:t>
          </a:r>
          <a:endParaRPr lang="ja-JP" altLang="ja-JP" sz="1400">
            <a:effectLst/>
          </a:endParaRPr>
        </a:p>
        <a:p>
          <a:r>
            <a:rPr lang="ja-JP" altLang="ja-JP" sz="1100" b="0" i="0" baseline="0">
              <a:solidFill>
                <a:schemeClr val="dk1"/>
              </a:solidFill>
              <a:effectLst/>
              <a:latin typeface="+mn-lt"/>
              <a:ea typeface="+mn-ea"/>
              <a:cs typeface="+mn-cs"/>
            </a:rPr>
            <a:t>　財政調整基金</a:t>
          </a:r>
          <a:r>
            <a:rPr lang="ja-JP" altLang="en-US" sz="1100" b="0" i="0" baseline="0">
              <a:solidFill>
                <a:schemeClr val="dk1"/>
              </a:solidFill>
              <a:effectLst/>
              <a:latin typeface="+mn-lt"/>
              <a:ea typeface="+mn-ea"/>
              <a:cs typeface="+mn-cs"/>
            </a:rPr>
            <a:t>は、交付税の縮減が見込まれることから、計画的に基金を増加させたもの。</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標準財政規模に対する実質収支額の割合である実質収支比率は、一般会計おいて</a:t>
          </a:r>
          <a:r>
            <a:rPr lang="en-US" altLang="ja-JP" sz="1400" b="0" i="0" baseline="0">
              <a:solidFill>
                <a:schemeClr val="dk1"/>
              </a:solidFill>
              <a:effectLst/>
              <a:latin typeface="+mn-lt"/>
              <a:ea typeface="+mn-ea"/>
              <a:cs typeface="+mn-cs"/>
            </a:rPr>
            <a:t>6.36</a:t>
          </a:r>
          <a:r>
            <a:rPr lang="ja-JP" altLang="ja-JP" sz="1400" b="0" i="0" baseline="0">
              <a:solidFill>
                <a:schemeClr val="dk1"/>
              </a:solidFill>
              <a:effectLst/>
              <a:latin typeface="+mn-lt"/>
              <a:ea typeface="+mn-ea"/>
              <a:cs typeface="+mn-cs"/>
            </a:rPr>
            <a:t>％となっており、近年では</a:t>
          </a:r>
          <a:r>
            <a:rPr lang="en-US" altLang="ja-JP" sz="1400" b="0" i="0" baseline="0">
              <a:solidFill>
                <a:schemeClr val="dk1"/>
              </a:solidFill>
              <a:effectLst/>
              <a:latin typeface="+mn-lt"/>
              <a:ea typeface="+mn-ea"/>
              <a:cs typeface="+mn-cs"/>
            </a:rPr>
            <a:t>6</a:t>
          </a:r>
          <a:r>
            <a:rPr lang="ja-JP" altLang="ja-JP" sz="1400" b="0" i="0" baseline="0">
              <a:solidFill>
                <a:schemeClr val="dk1"/>
              </a:solidFill>
              <a:effectLst/>
              <a:latin typeface="+mn-lt"/>
              <a:ea typeface="+mn-ea"/>
              <a:cs typeface="+mn-cs"/>
            </a:rPr>
            <a:t>％を超える水準となっている。　　</a:t>
          </a:r>
          <a:endParaRPr lang="ja-JP" altLang="ja-JP" sz="1400">
            <a:effectLst/>
          </a:endParaRPr>
        </a:p>
        <a:p>
          <a:pPr rtl="0"/>
          <a:r>
            <a:rPr lang="ja-JP" altLang="ja-JP" sz="1400" b="0" i="0" baseline="0">
              <a:solidFill>
                <a:schemeClr val="dk1"/>
              </a:solidFill>
              <a:effectLst/>
              <a:latin typeface="+mn-lt"/>
              <a:ea typeface="+mn-ea"/>
              <a:cs typeface="+mn-cs"/>
            </a:rPr>
            <a:t>　歳入が町税の増収などの要因により、歳入見込額よりも増額となったことや、歳出の削減により、平成</a:t>
          </a:r>
          <a:r>
            <a:rPr lang="en-US" altLang="ja-JP" sz="1400" b="0" i="0" baseline="0">
              <a:solidFill>
                <a:schemeClr val="dk1"/>
              </a:solidFill>
              <a:effectLst/>
              <a:latin typeface="+mn-lt"/>
              <a:ea typeface="+mn-ea"/>
              <a:cs typeface="+mn-cs"/>
            </a:rPr>
            <a:t>26</a:t>
          </a:r>
          <a:r>
            <a:rPr lang="ja-JP" altLang="ja-JP" sz="1400" b="0" i="0" baseline="0">
              <a:solidFill>
                <a:schemeClr val="dk1"/>
              </a:solidFill>
              <a:effectLst/>
              <a:latin typeface="+mn-lt"/>
              <a:ea typeface="+mn-ea"/>
              <a:cs typeface="+mn-cs"/>
            </a:rPr>
            <a:t>年度の実質収支についても</a:t>
          </a:r>
          <a:r>
            <a:rPr lang="en-US" altLang="ja-JP" sz="1400" b="0" i="0" baseline="0">
              <a:solidFill>
                <a:schemeClr val="dk1"/>
              </a:solidFill>
              <a:effectLst/>
              <a:latin typeface="+mn-lt"/>
              <a:ea typeface="+mn-ea"/>
              <a:cs typeface="+mn-cs"/>
            </a:rPr>
            <a:t>6</a:t>
          </a:r>
          <a:r>
            <a:rPr lang="ja-JP" altLang="ja-JP" sz="1400" b="0" i="0" baseline="0">
              <a:solidFill>
                <a:schemeClr val="dk1"/>
              </a:solidFill>
              <a:effectLst/>
              <a:latin typeface="+mn-lt"/>
              <a:ea typeface="+mn-ea"/>
              <a:cs typeface="+mn-cs"/>
            </a:rPr>
            <a:t>％を超える水準となった。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金利の低水準化が持続していることによる元利償還金の減が約１千</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百万円、公営企業債の元利償還金に対する繰入金が、「分流式下水道等に要する経費」に対する繰出基準額が減少したことなどにより、対前年比約１千</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百万円減額となったこと、また公債費に準ずる債務負担行為に係るものが対前年比約６千２百万円の減額となったことが主な要因となっている。一方で、補てん財源としては、約</a:t>
          </a:r>
          <a:r>
            <a:rPr kumimoji="1" lang="en-US" altLang="ja-JP" sz="1400">
              <a:solidFill>
                <a:sysClr val="windowText" lastClr="000000"/>
              </a:solidFill>
              <a:latin typeface="ＭＳ ゴシック" pitchFamily="49" charset="-128"/>
              <a:ea typeface="ＭＳ ゴシック" pitchFamily="49" charset="-128"/>
            </a:rPr>
            <a:t>6</a:t>
          </a:r>
          <a:r>
            <a:rPr kumimoji="1" lang="ja-JP" altLang="en-US" sz="1400">
              <a:solidFill>
                <a:sysClr val="windowText" lastClr="000000"/>
              </a:solidFill>
              <a:latin typeface="ＭＳ ゴシック" pitchFamily="49" charset="-128"/>
              <a:ea typeface="ＭＳ ゴシック" pitchFamily="49" charset="-128"/>
            </a:rPr>
            <a:t>千百万円の増となったが、主な要因は、公債費への基準財政需要の増（合併特例債や臨時財政対策債の償還）があった。　これらのことから実質公債費率が減少している。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将来負担額は、地方債残高が約</a:t>
          </a:r>
          <a:r>
            <a:rPr kumimoji="1" lang="en-US" altLang="ja-JP" sz="1400">
              <a:solidFill>
                <a:sysClr val="windowText" lastClr="000000"/>
              </a:solidFill>
              <a:latin typeface="ＭＳ ゴシック" pitchFamily="49" charset="-128"/>
              <a:ea typeface="ＭＳ ゴシック" pitchFamily="49" charset="-128"/>
            </a:rPr>
            <a:t>6</a:t>
          </a:r>
          <a:r>
            <a:rPr kumimoji="1" lang="ja-JP" altLang="en-US" sz="1400">
              <a:solidFill>
                <a:sysClr val="windowText" lastClr="000000"/>
              </a:solidFill>
              <a:latin typeface="ＭＳ ゴシック" pitchFamily="49" charset="-128"/>
              <a:ea typeface="ＭＳ ゴシック" pitchFamily="49" charset="-128"/>
            </a:rPr>
            <a:t>千百万円減額となったことや公営企業等繰入予定額が下水道事業特別会計への繰出基準額が減少したことなどにより、約</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千万円の減となったこと、さらに債務負担行為（庁舎建設用地取得費等）の減や職員の入れ替えによる退職退職手当負担見込み額の減などにより、全体の負担額は、約</a:t>
          </a:r>
          <a:r>
            <a:rPr kumimoji="1" lang="en-US" altLang="ja-JP" sz="1400">
              <a:solidFill>
                <a:sysClr val="windowText" lastClr="000000"/>
              </a:solidFill>
              <a:latin typeface="ＭＳ ゴシック" pitchFamily="49" charset="-128"/>
              <a:ea typeface="ＭＳ ゴシック" pitchFamily="49" charset="-128"/>
            </a:rPr>
            <a:t>252.1</a:t>
          </a:r>
          <a:r>
            <a:rPr kumimoji="1" lang="ja-JP" altLang="en-US" sz="1400">
              <a:solidFill>
                <a:sysClr val="windowText" lastClr="000000"/>
              </a:solidFill>
              <a:latin typeface="ＭＳ ゴシック" pitchFamily="49" charset="-128"/>
              <a:ea typeface="ＭＳ ゴシック" pitchFamily="49" charset="-128"/>
            </a:rPr>
            <a:t>億円から約</a:t>
          </a:r>
          <a:r>
            <a:rPr kumimoji="1" lang="en-US" altLang="ja-JP" sz="1400">
              <a:solidFill>
                <a:sysClr val="windowText" lastClr="000000"/>
              </a:solidFill>
              <a:latin typeface="ＭＳ ゴシック" pitchFamily="49" charset="-128"/>
              <a:ea typeface="ＭＳ ゴシック" pitchFamily="49" charset="-128"/>
            </a:rPr>
            <a:t>247</a:t>
          </a:r>
          <a:r>
            <a:rPr kumimoji="1" lang="ja-JP" altLang="en-US" sz="1400">
              <a:solidFill>
                <a:sysClr val="windowText" lastClr="000000"/>
              </a:solidFill>
              <a:latin typeface="ＭＳ ゴシック" pitchFamily="49" charset="-128"/>
              <a:ea typeface="ＭＳ ゴシック" pitchFamily="49" charset="-128"/>
            </a:rPr>
            <a:t>億円へと対前年度比約</a:t>
          </a:r>
          <a:r>
            <a:rPr kumimoji="1" lang="en-US" altLang="ja-JP" sz="1400">
              <a:solidFill>
                <a:sysClr val="windowText" lastClr="000000"/>
              </a:solidFill>
              <a:latin typeface="ＭＳ ゴシック" pitchFamily="49" charset="-128"/>
              <a:ea typeface="ＭＳ ゴシック" pitchFamily="49" charset="-128"/>
            </a:rPr>
            <a:t>5.2</a:t>
          </a:r>
          <a:r>
            <a:rPr kumimoji="1" lang="ja-JP" altLang="en-US" sz="1400">
              <a:solidFill>
                <a:sysClr val="windowText" lastClr="000000"/>
              </a:solidFill>
              <a:latin typeface="ＭＳ ゴシック" pitchFamily="49" charset="-128"/>
              <a:ea typeface="ＭＳ ゴシック" pitchFamily="49" charset="-128"/>
            </a:rPr>
            <a:t>億円減少した。また、その補てん財源も、約</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億円の増額となった。</a:t>
          </a:r>
        </a:p>
        <a:p>
          <a:r>
            <a:rPr kumimoji="1" lang="ja-JP" altLang="en-US" sz="1400">
              <a:solidFill>
                <a:sysClr val="windowText" lastClr="000000"/>
              </a:solidFill>
              <a:latin typeface="ＭＳ ゴシック" pitchFamily="49" charset="-128"/>
              <a:ea typeface="ＭＳ ゴシック" pitchFamily="49" charset="-128"/>
            </a:rPr>
            <a:t>　補てん財源の主な増は、財政調整基金等への積立により</a:t>
          </a:r>
          <a:r>
            <a:rPr kumimoji="1" lang="en-US" altLang="ja-JP" sz="1400">
              <a:solidFill>
                <a:sysClr val="windowText" lastClr="000000"/>
              </a:solidFill>
              <a:latin typeface="ＭＳ ゴシック" pitchFamily="49" charset="-128"/>
              <a:ea typeface="ＭＳ ゴシック" pitchFamily="49" charset="-128"/>
            </a:rPr>
            <a:t>1.7</a:t>
          </a:r>
          <a:r>
            <a:rPr kumimoji="1" lang="ja-JP" altLang="en-US" sz="1400">
              <a:solidFill>
                <a:sysClr val="windowText" lastClr="000000"/>
              </a:solidFill>
              <a:latin typeface="ＭＳ ゴシック" pitchFamily="49" charset="-128"/>
              <a:ea typeface="ＭＳ ゴシック" pitchFamily="49" charset="-128"/>
            </a:rPr>
            <a:t>億円の増、基準財政需要額見込額が公債費の算入などによる</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億円の増となり、全体では、</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億円増加した。これらにより将来負担比率は、</a:t>
          </a:r>
          <a:r>
            <a:rPr kumimoji="1" lang="en-US" altLang="ja-JP" sz="1400">
              <a:solidFill>
                <a:sysClr val="windowText" lastClr="000000"/>
              </a:solidFill>
              <a:latin typeface="ＭＳ ゴシック" pitchFamily="49" charset="-128"/>
              <a:ea typeface="ＭＳ ゴシック" pitchFamily="49" charset="-128"/>
            </a:rPr>
            <a:t>65.5</a:t>
          </a:r>
          <a:r>
            <a:rPr kumimoji="1" lang="ja-JP" altLang="en-US" sz="1400">
              <a:solidFill>
                <a:sysClr val="windowText" lastClr="000000"/>
              </a:solidFill>
              <a:latin typeface="ＭＳ ゴシック" pitchFamily="49" charset="-128"/>
              <a:ea typeface="ＭＳ ゴシック" pitchFamily="49" charset="-128"/>
            </a:rPr>
            <a:t>％となった。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11585911</v>
      </c>
      <c r="BO4" s="349"/>
      <c r="BP4" s="349"/>
      <c r="BQ4" s="349"/>
      <c r="BR4" s="349"/>
      <c r="BS4" s="349"/>
      <c r="BT4" s="349"/>
      <c r="BU4" s="350"/>
      <c r="BV4" s="348">
        <v>11231755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v>
      </c>
      <c r="CU4" s="355"/>
      <c r="CV4" s="355"/>
      <c r="CW4" s="355"/>
      <c r="CX4" s="355"/>
      <c r="CY4" s="355"/>
      <c r="CZ4" s="355"/>
      <c r="DA4" s="356"/>
      <c r="DB4" s="354">
        <v>8.6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11042705</v>
      </c>
      <c r="BO5" s="386"/>
      <c r="BP5" s="386"/>
      <c r="BQ5" s="386"/>
      <c r="BR5" s="386"/>
      <c r="BS5" s="386"/>
      <c r="BT5" s="386"/>
      <c r="BU5" s="387"/>
      <c r="BV5" s="385">
        <v>10570960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78.099999999999994</v>
      </c>
      <c r="CU5" s="383"/>
      <c r="CV5" s="383"/>
      <c r="CW5" s="383"/>
      <c r="CX5" s="383"/>
      <c r="CY5" s="383"/>
      <c r="CZ5" s="383"/>
      <c r="DA5" s="384"/>
      <c r="DB5" s="382">
        <v>77.099999999999994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543206</v>
      </c>
      <c r="BO6" s="386"/>
      <c r="BP6" s="386"/>
      <c r="BQ6" s="386"/>
      <c r="BR6" s="386"/>
      <c r="BS6" s="386"/>
      <c r="BT6" s="386"/>
      <c r="BU6" s="387"/>
      <c r="BV6" s="385">
        <v>660795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84.3</v>
      </c>
      <c r="CU6" s="423"/>
      <c r="CV6" s="423"/>
      <c r="CW6" s="423"/>
      <c r="CX6" s="423"/>
      <c r="CY6" s="423"/>
      <c r="CZ6" s="423"/>
      <c r="DA6" s="424"/>
      <c r="DB6" s="422">
        <v>84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27313</v>
      </c>
      <c r="BO7" s="386"/>
      <c r="BP7" s="386"/>
      <c r="BQ7" s="386"/>
      <c r="BR7" s="386"/>
      <c r="BS7" s="386"/>
      <c r="BT7" s="386"/>
      <c r="BU7" s="387"/>
      <c r="BV7" s="385">
        <v>16508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7414349</v>
      </c>
      <c r="CU7" s="386"/>
      <c r="CV7" s="386"/>
      <c r="CW7" s="386"/>
      <c r="CX7" s="386"/>
      <c r="CY7" s="386"/>
      <c r="CZ7" s="386"/>
      <c r="DA7" s="387"/>
      <c r="DB7" s="385">
        <v>7456829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515893</v>
      </c>
      <c r="BO8" s="386"/>
      <c r="BP8" s="386"/>
      <c r="BQ8" s="386"/>
      <c r="BR8" s="386"/>
      <c r="BS8" s="386"/>
      <c r="BT8" s="386"/>
      <c r="BU8" s="387"/>
      <c r="BV8" s="385">
        <v>644287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25471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-128394</v>
      </c>
      <c r="BO9" s="386"/>
      <c r="BP9" s="386"/>
      <c r="BQ9" s="386"/>
      <c r="BR9" s="386"/>
      <c r="BS9" s="386"/>
      <c r="BT9" s="386"/>
      <c r="BU9" s="387"/>
      <c r="BV9" s="385">
        <v>107612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16.5</v>
      </c>
      <c r="CU9" s="383"/>
      <c r="CV9" s="383"/>
      <c r="CW9" s="383"/>
      <c r="CX9" s="383"/>
      <c r="CY9" s="383"/>
      <c r="CZ9" s="383"/>
      <c r="DA9" s="384"/>
      <c r="DB9" s="382">
        <v>16.600000000000001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25117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100476</v>
      </c>
      <c r="BO10" s="386"/>
      <c r="BP10" s="386"/>
      <c r="BQ10" s="386"/>
      <c r="BR10" s="386"/>
      <c r="BS10" s="386"/>
      <c r="BT10" s="386"/>
      <c r="BU10" s="387"/>
      <c r="BV10" s="385">
        <v>179043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26503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26328</v>
      </c>
      <c r="S13" s="467"/>
      <c r="T13" s="467"/>
      <c r="U13" s="467"/>
      <c r="V13" s="468"/>
      <c r="W13" s="401" t="s">
        <v>124</v>
      </c>
      <c r="X13" s="402"/>
      <c r="Y13" s="402"/>
      <c r="Z13" s="402"/>
      <c r="AA13" s="402"/>
      <c r="AB13" s="392"/>
      <c r="AC13" s="436">
        <v>349</v>
      </c>
      <c r="AD13" s="437"/>
      <c r="AE13" s="437"/>
      <c r="AF13" s="437"/>
      <c r="AG13" s="476"/>
      <c r="AH13" s="436">
        <v>435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-27918</v>
      </c>
      <c r="BO13" s="386"/>
      <c r="BP13" s="386"/>
      <c r="BQ13" s="386"/>
      <c r="BR13" s="386"/>
      <c r="BS13" s="386"/>
      <c r="BT13" s="386"/>
      <c r="BU13" s="387"/>
      <c r="BV13" s="385">
        <v>286655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v>
      </c>
      <c r="CU13" s="383"/>
      <c r="CV13" s="383"/>
      <c r="CW13" s="383"/>
      <c r="CX13" s="383"/>
      <c r="CY13" s="383"/>
      <c r="CZ13" s="383"/>
      <c r="DA13" s="384"/>
      <c r="DB13" s="382">
        <v>12.1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26371</v>
      </c>
      <c r="S14" s="467"/>
      <c r="T14" s="467"/>
      <c r="U14" s="467"/>
      <c r="V14" s="468"/>
      <c r="W14" s="375"/>
      <c r="X14" s="376"/>
      <c r="Y14" s="376"/>
      <c r="Z14" s="376"/>
      <c r="AA14" s="376"/>
      <c r="AB14" s="365"/>
      <c r="AC14" s="469">
        <v>2.8</v>
      </c>
      <c r="AD14" s="470"/>
      <c r="AE14" s="470"/>
      <c r="AF14" s="470"/>
      <c r="AG14" s="471"/>
      <c r="AH14" s="469">
        <v>3.3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65.5</v>
      </c>
      <c r="CU14" s="481"/>
      <c r="CV14" s="481"/>
      <c r="CW14" s="481"/>
      <c r="CX14" s="481"/>
      <c r="CY14" s="481"/>
      <c r="CZ14" s="481"/>
      <c r="DA14" s="482"/>
      <c r="DB14" s="480">
        <v>77.3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26219</v>
      </c>
      <c r="S15" s="467"/>
      <c r="T15" s="467"/>
      <c r="U15" s="467"/>
      <c r="V15" s="468"/>
      <c r="W15" s="401" t="s">
        <v>131</v>
      </c>
      <c r="X15" s="402"/>
      <c r="Y15" s="402"/>
      <c r="Z15" s="402"/>
      <c r="AA15" s="402"/>
      <c r="AB15" s="392"/>
      <c r="AC15" s="436">
        <v>3412</v>
      </c>
      <c r="AD15" s="437"/>
      <c r="AE15" s="437"/>
      <c r="AF15" s="437"/>
      <c r="AG15" s="476"/>
      <c r="AH15" s="436">
        <v>3831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3488939</v>
      </c>
      <c r="BO15" s="349"/>
      <c r="BP15" s="349"/>
      <c r="BQ15" s="349"/>
      <c r="BR15" s="349"/>
      <c r="BS15" s="349"/>
      <c r="BT15" s="349"/>
      <c r="BU15" s="350"/>
      <c r="BV15" s="348">
        <v>3410580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27.6</v>
      </c>
      <c r="AD16" s="470"/>
      <c r="AE16" s="470"/>
      <c r="AF16" s="470"/>
      <c r="AG16" s="471"/>
      <c r="AH16" s="469">
        <v>29.3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4973812</v>
      </c>
      <c r="BO16" s="386"/>
      <c r="BP16" s="386"/>
      <c r="BQ16" s="386"/>
      <c r="BR16" s="386"/>
      <c r="BS16" s="386"/>
      <c r="BT16" s="386"/>
      <c r="BU16" s="387"/>
      <c r="BV16" s="385">
        <v>4822830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8592</v>
      </c>
      <c r="AD17" s="437"/>
      <c r="AE17" s="437"/>
      <c r="AF17" s="437"/>
      <c r="AG17" s="476"/>
      <c r="AH17" s="436">
        <v>8800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4536298</v>
      </c>
      <c r="BO17" s="386"/>
      <c r="BP17" s="386"/>
      <c r="BQ17" s="386"/>
      <c r="BR17" s="386"/>
      <c r="BS17" s="386"/>
      <c r="BT17" s="386"/>
      <c r="BU17" s="387"/>
      <c r="BV17" s="385">
        <v>4456785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158.4</v>
      </c>
      <c r="M18" s="498"/>
      <c r="N18" s="498"/>
      <c r="O18" s="498"/>
      <c r="P18" s="498"/>
      <c r="Q18" s="498"/>
      <c r="R18" s="499"/>
      <c r="S18" s="499"/>
      <c r="T18" s="499"/>
      <c r="U18" s="499"/>
      <c r="V18" s="500"/>
      <c r="W18" s="403"/>
      <c r="X18" s="404"/>
      <c r="Y18" s="404"/>
      <c r="Z18" s="404"/>
      <c r="AA18" s="404"/>
      <c r="AB18" s="395"/>
      <c r="AC18" s="501">
        <v>69.599999999999994</v>
      </c>
      <c r="AD18" s="502"/>
      <c r="AE18" s="502"/>
      <c r="AF18" s="502"/>
      <c r="AG18" s="503"/>
      <c r="AH18" s="501">
        <v>67.3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5969001</v>
      </c>
      <c r="BO18" s="386"/>
      <c r="BP18" s="386"/>
      <c r="BQ18" s="386"/>
      <c r="BR18" s="386"/>
      <c r="BS18" s="386"/>
      <c r="BT18" s="386"/>
      <c r="BU18" s="387"/>
      <c r="BV18" s="385">
        <v>5926050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161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8775378</v>
      </c>
      <c r="BO19" s="386"/>
      <c r="BP19" s="386"/>
      <c r="BQ19" s="386"/>
      <c r="BR19" s="386"/>
      <c r="BS19" s="386"/>
      <c r="BT19" s="386"/>
      <c r="BU19" s="387"/>
      <c r="BV19" s="385">
        <v>8848400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9409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16909745</v>
      </c>
      <c r="BO23" s="386"/>
      <c r="BP23" s="386"/>
      <c r="BQ23" s="386"/>
      <c r="BR23" s="386"/>
      <c r="BS23" s="386"/>
      <c r="BT23" s="386"/>
      <c r="BU23" s="387"/>
      <c r="BV23" s="385">
        <v>16970992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5850</v>
      </c>
      <c r="R24" s="437"/>
      <c r="S24" s="437"/>
      <c r="T24" s="437"/>
      <c r="U24" s="437"/>
      <c r="V24" s="476"/>
      <c r="W24" s="531"/>
      <c r="X24" s="519"/>
      <c r="Y24" s="520"/>
      <c r="Z24" s="435" t="s">
        <v>155</v>
      </c>
      <c r="AA24" s="415"/>
      <c r="AB24" s="415"/>
      <c r="AC24" s="415"/>
      <c r="AD24" s="415"/>
      <c r="AE24" s="415"/>
      <c r="AF24" s="415"/>
      <c r="AG24" s="416"/>
      <c r="AH24" s="436">
        <v>196</v>
      </c>
      <c r="AI24" s="437"/>
      <c r="AJ24" s="437"/>
      <c r="AK24" s="437"/>
      <c r="AL24" s="476"/>
      <c r="AM24" s="436">
        <v>586628</v>
      </c>
      <c r="AN24" s="437"/>
      <c r="AO24" s="437"/>
      <c r="AP24" s="437"/>
      <c r="AQ24" s="437"/>
      <c r="AR24" s="476"/>
      <c r="AS24" s="436">
        <v>2993</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6531441</v>
      </c>
      <c r="BO24" s="386"/>
      <c r="BP24" s="386"/>
      <c r="BQ24" s="386"/>
      <c r="BR24" s="386"/>
      <c r="BS24" s="386"/>
      <c r="BT24" s="386"/>
      <c r="BU24" s="387"/>
      <c r="BV24" s="385">
        <v>6550873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4788</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649992</v>
      </c>
      <c r="BO25" s="349"/>
      <c r="BP25" s="349"/>
      <c r="BQ25" s="349"/>
      <c r="BR25" s="349"/>
      <c r="BS25" s="349"/>
      <c r="BT25" s="349"/>
      <c r="BU25" s="350"/>
      <c r="BV25" s="348">
        <v>774144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4810</v>
      </c>
      <c r="R26" s="437"/>
      <c r="S26" s="437"/>
      <c r="T26" s="437"/>
      <c r="U26" s="437"/>
      <c r="V26" s="476"/>
      <c r="W26" s="531"/>
      <c r="X26" s="519"/>
      <c r="Y26" s="520"/>
      <c r="Z26" s="435" t="s">
        <v>161</v>
      </c>
      <c r="AA26" s="541"/>
      <c r="AB26" s="541"/>
      <c r="AC26" s="541"/>
      <c r="AD26" s="541"/>
      <c r="AE26" s="541"/>
      <c r="AF26" s="541"/>
      <c r="AG26" s="542"/>
      <c r="AH26" s="436">
        <v>14</v>
      </c>
      <c r="AI26" s="437"/>
      <c r="AJ26" s="437"/>
      <c r="AK26" s="437"/>
      <c r="AL26" s="476"/>
      <c r="AM26" s="436">
        <v>35322</v>
      </c>
      <c r="AN26" s="437"/>
      <c r="AO26" s="437"/>
      <c r="AP26" s="437"/>
      <c r="AQ26" s="437"/>
      <c r="AR26" s="476"/>
      <c r="AS26" s="436">
        <v>2523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2270</v>
      </c>
      <c r="R27" s="437"/>
      <c r="S27" s="437"/>
      <c r="T27" s="437"/>
      <c r="U27" s="437"/>
      <c r="V27" s="476"/>
      <c r="W27" s="531"/>
      <c r="X27" s="519"/>
      <c r="Y27" s="520"/>
      <c r="Z27" s="435" t="s">
        <v>164</v>
      </c>
      <c r="AA27" s="415"/>
      <c r="AB27" s="415"/>
      <c r="AC27" s="415"/>
      <c r="AD27" s="415"/>
      <c r="AE27" s="415"/>
      <c r="AF27" s="415"/>
      <c r="AG27" s="416"/>
      <c r="AH27" s="436">
        <v>1</v>
      </c>
      <c r="AI27" s="437"/>
      <c r="AJ27" s="437"/>
      <c r="AK27" s="437"/>
      <c r="AL27" s="476"/>
      <c r="AM27" s="436" t="s">
        <v>165</v>
      </c>
      <c r="AN27" s="437"/>
      <c r="AO27" s="437"/>
      <c r="AP27" s="437"/>
      <c r="AQ27" s="437"/>
      <c r="AR27" s="476"/>
      <c r="AS27" s="436" t="s">
        <v>165</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v>606482</v>
      </c>
      <c r="BO27" s="555"/>
      <c r="BP27" s="555"/>
      <c r="BQ27" s="555"/>
      <c r="BR27" s="555"/>
      <c r="BS27" s="555"/>
      <c r="BT27" s="555"/>
      <c r="BU27" s="556"/>
      <c r="BV27" s="554">
        <v>606462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1820</v>
      </c>
      <c r="R28" s="437"/>
      <c r="S28" s="437"/>
      <c r="T28" s="437"/>
      <c r="U28" s="437"/>
      <c r="V28" s="476"/>
      <c r="W28" s="531"/>
      <c r="X28" s="519"/>
      <c r="Y28" s="520"/>
      <c r="Z28" s="435" t="s">
        <v>168</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1554642</v>
      </c>
      <c r="BO28" s="349"/>
      <c r="BP28" s="349"/>
      <c r="BQ28" s="349"/>
      <c r="BR28" s="349"/>
      <c r="BS28" s="349"/>
      <c r="BT28" s="349"/>
      <c r="BU28" s="350"/>
      <c r="BV28" s="348">
        <v>1454166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16</v>
      </c>
      <c r="M29" s="437"/>
      <c r="N29" s="437"/>
      <c r="O29" s="437"/>
      <c r="P29" s="476"/>
      <c r="Q29" s="436">
        <v>1570</v>
      </c>
      <c r="R29" s="437"/>
      <c r="S29" s="437"/>
      <c r="T29" s="437"/>
      <c r="U29" s="437"/>
      <c r="V29" s="476"/>
      <c r="W29" s="532"/>
      <c r="X29" s="533"/>
      <c r="Y29" s="534"/>
      <c r="Z29" s="435" t="s">
        <v>172</v>
      </c>
      <c r="AA29" s="415"/>
      <c r="AB29" s="415"/>
      <c r="AC29" s="415"/>
      <c r="AD29" s="415"/>
      <c r="AE29" s="415"/>
      <c r="AF29" s="415"/>
      <c r="AG29" s="416"/>
      <c r="AH29" s="436">
        <v>197</v>
      </c>
      <c r="AI29" s="437"/>
      <c r="AJ29" s="437"/>
      <c r="AK29" s="437"/>
      <c r="AL29" s="476"/>
      <c r="AM29" s="436">
        <v>590147</v>
      </c>
      <c r="AN29" s="437"/>
      <c r="AO29" s="437"/>
      <c r="AP29" s="437"/>
      <c r="AQ29" s="437"/>
      <c r="AR29" s="476"/>
      <c r="AS29" s="436">
        <v>2996</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714913</v>
      </c>
      <c r="BO29" s="386"/>
      <c r="BP29" s="386"/>
      <c r="BQ29" s="386"/>
      <c r="BR29" s="386"/>
      <c r="BS29" s="386"/>
      <c r="BT29" s="386"/>
      <c r="BU29" s="387"/>
      <c r="BV29" s="385">
        <v>661096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94.2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2739315</v>
      </c>
      <c r="BO30" s="555"/>
      <c r="BP30" s="555"/>
      <c r="BQ30" s="555"/>
      <c r="BR30" s="555"/>
      <c r="BS30" s="555"/>
      <c r="BT30" s="555"/>
      <c r="BU30" s="556"/>
      <c r="BV30" s="554">
        <v>2662397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10</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14</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15</v>
      </c>
      <c r="BF34" s="566"/>
      <c r="BG34" s="567" t="str">
        <f>IF('各会計、関係団体の財政状況及び健全化判断比率'!B33="","",'各会計、関係団体の財政状況及び健全化判断比率'!B33)</f>
        <v>大石簡易水道事業特別会計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22</v>
      </c>
      <c r="BX34" s="566"/>
      <c r="BY34" s="567" t="str">
        <f>IF('各会計、関係団体の財政状況及び健全化判断比率'!B68="","",'各会計、関係団体の財政状況及び健全化判断比率'!B68)</f>
        <v>富士五湖広域行政事務組合（一般会計）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32</v>
      </c>
      <c r="CP34" s="566"/>
      <c r="CQ34" s="567" t="str">
        <f>IF('各会計、関係団体の財政状況及び健全化判断比率'!BS7="","",'各会計、関係団体の財政状況及び健全化判断比率'!BS7)</f>
        <v>一般財団法人　富士河口湖ふるさと振興財団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本栖下水道事業特別会計</v>
      </c>
      <c r="F35" s="567"/>
      <c r="G35" s="567"/>
      <c r="H35" s="567"/>
      <c r="I35" s="567"/>
      <c r="J35" s="567"/>
      <c r="K35" s="567"/>
      <c r="L35" s="567"/>
      <c r="M35" s="567"/>
      <c r="N35" s="567"/>
      <c r="O35" s="567"/>
      <c r="P35" s="567"/>
      <c r="Q35" s="567"/>
      <c r="R35" s="567"/>
      <c r="S35" s="567"/>
      <c r="T35" s="165"/>
      <c r="U35" s="566">
        <f>IF(W35="","",U34+1)</f>
        <v>11</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16</v>
      </c>
      <c r="BF35" s="566"/>
      <c r="BG35" s="567" t="str">
        <f>IF('各会計、関係団体の財政状況及び健全化判断比率'!B34="","",'各会計、関係団体の財政状況及び健全化判断比率'!B34)</f>
        <v>河口簡易水道事業特別会計</v>
      </c>
      <c r="BH35" s="567"/>
      <c r="BI35" s="567"/>
      <c r="BJ35" s="567"/>
      <c r="BK35" s="567"/>
      <c r="BL35" s="567"/>
      <c r="BM35" s="567"/>
      <c r="BN35" s="567"/>
      <c r="BO35" s="567"/>
      <c r="BP35" s="567"/>
      <c r="BQ35" s="567"/>
      <c r="BR35" s="567"/>
      <c r="BS35" s="567"/>
      <c r="BT35" s="567"/>
      <c r="BU35" s="567"/>
      <c r="BV35" s="165"/>
      <c r="BW35" s="566">
        <f t="shared" ref="BW35:BW43" si="2">IF(BY35="","",BW34+1)</f>
        <v>23</v>
      </c>
      <c r="BX35" s="566"/>
      <c r="BY35" s="567" t="str">
        <f>IF('各会計、関係団体の財政状況及び健全化判断比率'!B69="","",'各会計、関係団体の財政状況及び健全化判断比率'!B69)</f>
        <v>富士五湖広域行政事務組合（富士五湖ふるさと振興整備事業特別会計）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温泉事業特別会計</v>
      </c>
      <c r="F36" s="567"/>
      <c r="G36" s="567"/>
      <c r="H36" s="567"/>
      <c r="I36" s="567"/>
      <c r="J36" s="567"/>
      <c r="K36" s="567"/>
      <c r="L36" s="567"/>
      <c r="M36" s="567"/>
      <c r="N36" s="567"/>
      <c r="O36" s="567"/>
      <c r="P36" s="567"/>
      <c r="Q36" s="567"/>
      <c r="R36" s="567"/>
      <c r="S36" s="567"/>
      <c r="T36" s="165"/>
      <c r="U36" s="566">
        <f t="shared" ref="U36:U43" si="4">IF(W36="","",U35+1)</f>
        <v>12</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17</v>
      </c>
      <c r="BF36" s="566"/>
      <c r="BG36" s="567" t="str">
        <f>IF('各会計、関係団体の財政状況及び健全化判断比率'!B35="","",'各会計、関係団体の財政状況及び健全化判断比率'!B35)</f>
        <v>足和田簡易水道事業特別会計</v>
      </c>
      <c r="BH36" s="567"/>
      <c r="BI36" s="567"/>
      <c r="BJ36" s="567"/>
      <c r="BK36" s="567"/>
      <c r="BL36" s="567"/>
      <c r="BM36" s="567"/>
      <c r="BN36" s="567"/>
      <c r="BO36" s="567"/>
      <c r="BP36" s="567"/>
      <c r="BQ36" s="567"/>
      <c r="BR36" s="567"/>
      <c r="BS36" s="567"/>
      <c r="BT36" s="567"/>
      <c r="BU36" s="567"/>
      <c r="BV36" s="165"/>
      <c r="BW36" s="566">
        <f t="shared" si="2"/>
        <v>24</v>
      </c>
      <c r="BX36" s="566"/>
      <c r="BY36" s="567" t="str">
        <f>IF('各会計、関係団体の財政状況及び健全化判断比率'!B70="","",'各会計、関係団体の財政状況及び健全化判断比率'!B70)</f>
        <v>富士五湖広域行政事務組合（富士五湖聖苑特別会計）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船津公園墓地事業特別会計</v>
      </c>
      <c r="F37" s="567"/>
      <c r="G37" s="567"/>
      <c r="H37" s="567"/>
      <c r="I37" s="567"/>
      <c r="J37" s="567"/>
      <c r="K37" s="567"/>
      <c r="L37" s="567"/>
      <c r="M37" s="567"/>
      <c r="N37" s="567"/>
      <c r="O37" s="567"/>
      <c r="P37" s="567"/>
      <c r="Q37" s="567"/>
      <c r="R37" s="567"/>
      <c r="S37" s="567"/>
      <c r="T37" s="165"/>
      <c r="U37" s="566">
        <f t="shared" si="4"/>
        <v>13</v>
      </c>
      <c r="V37" s="566"/>
      <c r="W37" s="567" t="str">
        <f>IF('各会計、関係団体の財政状況及び健全化判断比率'!B31="","",'各会計、関係団体の財政状況及び健全化判断比率'!B31)</f>
        <v>介護予防支援事業特別会計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18</v>
      </c>
      <c r="BF37" s="566"/>
      <c r="BG37" s="567" t="str">
        <f>IF('各会計、関係団体の財政状況及び健全化判断比率'!B36="","",'各会計、関係団体の財政状況及び健全化判断比率'!B36)</f>
        <v>上九一色簡易水道事業特別会計</v>
      </c>
      <c r="BH37" s="567"/>
      <c r="BI37" s="567"/>
      <c r="BJ37" s="567"/>
      <c r="BK37" s="567"/>
      <c r="BL37" s="567"/>
      <c r="BM37" s="567"/>
      <c r="BN37" s="567"/>
      <c r="BO37" s="567"/>
      <c r="BP37" s="567"/>
      <c r="BQ37" s="567"/>
      <c r="BR37" s="567"/>
      <c r="BS37" s="567"/>
      <c r="BT37" s="567"/>
      <c r="BU37" s="567"/>
      <c r="BV37" s="165"/>
      <c r="BW37" s="566">
        <f t="shared" si="2"/>
        <v>25</v>
      </c>
      <c r="BX37" s="566"/>
      <c r="BY37" s="567" t="str">
        <f>IF('各会計、関係団体の財政状況及び健全化判断比率'!B71="","",'各会計、関係団体の財政状況及び健全化判断比率'!B71)</f>
        <v>河口湖南中学校（一般会計）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小立公園墓地事業特別会計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19</v>
      </c>
      <c r="BF38" s="566"/>
      <c r="BG38" s="567" t="str">
        <f>IF('各会計、関係団体の財政状況及び健全化判断比率'!B37="","",'各会計、関係団体の財政状況及び健全化判断比率'!B37)</f>
        <v>浅川簡易水道事業特別会計</v>
      </c>
      <c r="BH38" s="567"/>
      <c r="BI38" s="567"/>
      <c r="BJ38" s="567"/>
      <c r="BK38" s="567"/>
      <c r="BL38" s="567"/>
      <c r="BM38" s="567"/>
      <c r="BN38" s="567"/>
      <c r="BO38" s="567"/>
      <c r="BP38" s="567"/>
      <c r="BQ38" s="567"/>
      <c r="BR38" s="567"/>
      <c r="BS38" s="567"/>
      <c r="BT38" s="567"/>
      <c r="BU38" s="567"/>
      <c r="BV38" s="165"/>
      <c r="BW38" s="566">
        <f t="shared" si="2"/>
        <v>26</v>
      </c>
      <c r="BX38" s="566"/>
      <c r="BY38" s="567" t="str">
        <f>IF('各会計、関係団体の財政状況及び健全化判断比率'!B72="","",'各会計、関係団体の財政状況及び健全化判断比率'!B72)</f>
        <v>山梨県市町村総合事務組合　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f t="shared" si="5"/>
        <v>6</v>
      </c>
      <c r="D39" s="566"/>
      <c r="E39" s="567" t="str">
        <f>IF('各会計、関係団体の財政状況及び健全化判断比率'!B12="","",'各会計、関係団体の財政状況及び健全化判断比率'!B12)</f>
        <v>勝山墓地事業特別会計</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20</v>
      </c>
      <c r="BF39" s="566"/>
      <c r="BG39" s="567" t="str">
        <f>IF('各会計、関係団体の財政状況及び健全化判断比率'!B38="","",'各会計、関係団体の財政状況及び健全化判断比率'!B38)</f>
        <v>下水道事業特別会計</v>
      </c>
      <c r="BH39" s="567"/>
      <c r="BI39" s="567"/>
      <c r="BJ39" s="567"/>
      <c r="BK39" s="567"/>
      <c r="BL39" s="567"/>
      <c r="BM39" s="567"/>
      <c r="BN39" s="567"/>
      <c r="BO39" s="567"/>
      <c r="BP39" s="567"/>
      <c r="BQ39" s="567"/>
      <c r="BR39" s="567"/>
      <c r="BS39" s="567"/>
      <c r="BT39" s="567"/>
      <c r="BU39" s="567"/>
      <c r="BV39" s="165"/>
      <c r="BW39" s="566">
        <f t="shared" si="2"/>
        <v>27</v>
      </c>
      <c r="BX39" s="566"/>
      <c r="BY39" s="567" t="str">
        <f>IF('各会計、関係団体の財政状況及び健全化判断比率'!B73="","",'各会計、関係団体の財政状況及び健全化判断比率'!B73)</f>
        <v>山梨県市町村総合事務組合　行政手続きの電子化事業及び会館管理・研修事業特別会計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f t="shared" si="5"/>
        <v>7</v>
      </c>
      <c r="D40" s="566"/>
      <c r="E40" s="567" t="str">
        <f>IF('各会計、関係団体の財政状況及び健全化判断比率'!B13="","",'各会計、関係団体の財政状況及び健全化判断比率'!B13)</f>
        <v>河口湖治水事業特別会計</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f t="shared" si="1"/>
        <v>21</v>
      </c>
      <c r="BF40" s="566"/>
      <c r="BG40" s="567" t="str">
        <f>IF('各会計、関係団体の財政状況及び健全化判断比率'!B39="","",'各会計、関係団体の財政状況及び健全化判断比率'!B39)</f>
        <v>精進特定環境保全公共下水道事業特別会計</v>
      </c>
      <c r="BH40" s="567"/>
      <c r="BI40" s="567"/>
      <c r="BJ40" s="567"/>
      <c r="BK40" s="567"/>
      <c r="BL40" s="567"/>
      <c r="BM40" s="567"/>
      <c r="BN40" s="567"/>
      <c r="BO40" s="567"/>
      <c r="BP40" s="567"/>
      <c r="BQ40" s="567"/>
      <c r="BR40" s="567"/>
      <c r="BS40" s="567"/>
      <c r="BT40" s="567"/>
      <c r="BU40" s="567"/>
      <c r="BV40" s="165"/>
      <c r="BW40" s="566">
        <f t="shared" si="2"/>
        <v>28</v>
      </c>
      <c r="BX40" s="566"/>
      <c r="BY40" s="567" t="str">
        <f>IF('各会計、関係団体の財政状況及び健全化判断比率'!B74="","",'各会計、関係団体の財政状況及び健全化判断比率'!B74)</f>
        <v>山梨県市町村総合事務組合　一般廃棄物最終処分場事業特別会計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f t="shared" si="5"/>
        <v>8</v>
      </c>
      <c r="D41" s="566"/>
      <c r="E41" s="567" t="str">
        <f>IF('各会計、関係団体の財政状況及び健全化判断比率'!B14="","",'各会計、関係団体の財政状況及び健全化判断比率'!B14)</f>
        <v>小立簡易郵便局事業特別会計</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29</v>
      </c>
      <c r="BX41" s="566"/>
      <c r="BY41" s="567" t="str">
        <f>IF('各会計、関係団体の財政状況及び健全化判断比率'!B75="","",'各会計、関係団体の財政状況及び健全化判断比率'!B75)</f>
        <v>山梨県市町村総合事務組合　交通災害共済事業特別会計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f t="shared" si="5"/>
        <v>9</v>
      </c>
      <c r="D42" s="566"/>
      <c r="E42" s="567" t="str">
        <f>IF('各会計、関係団体の財政状況及び健全化判断比率'!B15="","",'各会計、関係団体の財政状況及び健全化判断比率'!B15)</f>
        <v>富士ヶ嶺簡易郵便局事業特別会計</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30</v>
      </c>
      <c r="BX42" s="566"/>
      <c r="BY42" s="567" t="str">
        <f>IF('各会計、関係団体の財政状況及び健全化判断比率'!B76="","",'各会計、関係団体の財政状況及び健全化判断比率'!B76)</f>
        <v>青木ヶ原ごみ処理組合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31</v>
      </c>
      <c r="BX43" s="566"/>
      <c r="BY43" s="567" t="str">
        <f>IF('各会計、関係団体の財政状況及び健全化判断比率'!B77="","",'各会計、関係団体の財政状況及び健全化判断比率'!B77)</f>
        <v>青木ヶ原衛生センター</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M41" sqref="M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166" t="s">
        <v>24</v>
      </c>
      <c r="C41" s="1167"/>
      <c r="D41" s="81"/>
      <c r="E41" s="1172" t="s">
        <v>25</v>
      </c>
      <c r="F41" s="1172"/>
      <c r="G41" s="1172"/>
      <c r="H41" s="1173"/>
      <c r="I41" s="82">
        <v>16634</v>
      </c>
      <c r="J41" s="83">
        <v>17011</v>
      </c>
      <c r="K41" s="83">
        <v>17249</v>
      </c>
      <c r="L41" s="83">
        <v>16971</v>
      </c>
      <c r="M41" s="84">
        <v>16910</v>
      </c>
    </row>
    <row r="42" spans="2:13" ht="27.75" customHeight="1">
      <c r="B42" s="1168"/>
      <c r="C42" s="1169"/>
      <c r="D42" s="85"/>
      <c r="E42" s="1174" t="s">
        <v>26</v>
      </c>
      <c r="F42" s="1174"/>
      <c r="G42" s="1174"/>
      <c r="H42" s="1175"/>
      <c r="I42" s="86">
        <v>1176</v>
      </c>
      <c r="J42" s="87">
        <v>1137</v>
      </c>
      <c r="K42" s="87">
        <v>960</v>
      </c>
      <c r="L42" s="87">
        <v>774</v>
      </c>
      <c r="M42" s="88">
        <v>650</v>
      </c>
    </row>
    <row r="43" spans="2:13" ht="27.75" customHeight="1">
      <c r="B43" s="1168"/>
      <c r="C43" s="1169"/>
      <c r="D43" s="85"/>
      <c r="E43" s="1174" t="s">
        <v>27</v>
      </c>
      <c r="F43" s="1174"/>
      <c r="G43" s="1174"/>
      <c r="H43" s="1175"/>
      <c r="I43" s="86">
        <v>5780</v>
      </c>
      <c r="J43" s="87">
        <v>5687</v>
      </c>
      <c r="K43" s="87">
        <v>5348</v>
      </c>
      <c r="L43" s="87">
        <v>5046</v>
      </c>
      <c r="M43" s="88">
        <v>4700</v>
      </c>
    </row>
    <row r="44" spans="2:13" ht="27.75" customHeight="1">
      <c r="B44" s="1168"/>
      <c r="C44" s="1169"/>
      <c r="D44" s="85"/>
      <c r="E44" s="1174" t="s">
        <v>28</v>
      </c>
      <c r="F44" s="1174"/>
      <c r="G44" s="1174"/>
      <c r="H44" s="1175"/>
      <c r="I44" s="86">
        <v>154</v>
      </c>
      <c r="J44" s="87">
        <v>117</v>
      </c>
      <c r="K44" s="87">
        <v>345</v>
      </c>
      <c r="L44" s="87">
        <v>750</v>
      </c>
      <c r="M44" s="88">
        <v>885</v>
      </c>
    </row>
    <row r="45" spans="2:13" ht="27.75" customHeight="1">
      <c r="B45" s="1168"/>
      <c r="C45" s="1169"/>
      <c r="D45" s="85"/>
      <c r="E45" s="1174" t="s">
        <v>29</v>
      </c>
      <c r="F45" s="1174"/>
      <c r="G45" s="1174"/>
      <c r="H45" s="1175"/>
      <c r="I45" s="86">
        <v>1601</v>
      </c>
      <c r="J45" s="87">
        <v>1636</v>
      </c>
      <c r="K45" s="87">
        <v>1703</v>
      </c>
      <c r="L45" s="87">
        <v>1676</v>
      </c>
      <c r="M45" s="88">
        <v>1548</v>
      </c>
    </row>
    <row r="46" spans="2:13" ht="27.75" customHeight="1">
      <c r="B46" s="1168"/>
      <c r="C46" s="1169"/>
      <c r="D46" s="85"/>
      <c r="E46" s="1174" t="s">
        <v>30</v>
      </c>
      <c r="F46" s="1174"/>
      <c r="G46" s="1174"/>
      <c r="H46" s="1175"/>
      <c r="I46" s="86" t="s">
        <v>491</v>
      </c>
      <c r="J46" s="87" t="s">
        <v>491</v>
      </c>
      <c r="K46" s="87" t="s">
        <v>491</v>
      </c>
      <c r="L46" s="87" t="s">
        <v>491</v>
      </c>
      <c r="M46" s="88" t="s">
        <v>491</v>
      </c>
    </row>
    <row r="47" spans="2:13" ht="27.75" customHeight="1">
      <c r="B47" s="1168"/>
      <c r="C47" s="1169"/>
      <c r="D47" s="85"/>
      <c r="E47" s="1174" t="s">
        <v>31</v>
      </c>
      <c r="F47" s="1174"/>
      <c r="G47" s="1174"/>
      <c r="H47" s="1175"/>
      <c r="I47" s="86" t="s">
        <v>491</v>
      </c>
      <c r="J47" s="87" t="s">
        <v>491</v>
      </c>
      <c r="K47" s="87" t="s">
        <v>491</v>
      </c>
      <c r="L47" s="87" t="s">
        <v>491</v>
      </c>
      <c r="M47" s="88" t="s">
        <v>491</v>
      </c>
    </row>
    <row r="48" spans="2:13" ht="27.75" customHeight="1">
      <c r="B48" s="1170"/>
      <c r="C48" s="1171"/>
      <c r="D48" s="85"/>
      <c r="E48" s="1174" t="s">
        <v>32</v>
      </c>
      <c r="F48" s="1174"/>
      <c r="G48" s="1174"/>
      <c r="H48" s="1175"/>
      <c r="I48" s="86" t="s">
        <v>491</v>
      </c>
      <c r="J48" s="87" t="s">
        <v>491</v>
      </c>
      <c r="K48" s="87" t="s">
        <v>491</v>
      </c>
      <c r="L48" s="87" t="s">
        <v>491</v>
      </c>
      <c r="M48" s="88" t="s">
        <v>491</v>
      </c>
    </row>
    <row r="49" spans="2:13" ht="27.75" customHeight="1">
      <c r="B49" s="1176" t="s">
        <v>33</v>
      </c>
      <c r="C49" s="1177"/>
      <c r="D49" s="89"/>
      <c r="E49" s="1174" t="s">
        <v>34</v>
      </c>
      <c r="F49" s="1174"/>
      <c r="G49" s="1174"/>
      <c r="H49" s="1175"/>
      <c r="I49" s="86">
        <v>2640</v>
      </c>
      <c r="J49" s="87">
        <v>2884</v>
      </c>
      <c r="K49" s="87">
        <v>3136</v>
      </c>
      <c r="L49" s="87">
        <v>3423</v>
      </c>
      <c r="M49" s="88">
        <v>3592</v>
      </c>
    </row>
    <row r="50" spans="2:13" ht="27.75" customHeight="1">
      <c r="B50" s="1168"/>
      <c r="C50" s="1169"/>
      <c r="D50" s="85"/>
      <c r="E50" s="1174" t="s">
        <v>35</v>
      </c>
      <c r="F50" s="1174"/>
      <c r="G50" s="1174"/>
      <c r="H50" s="1175"/>
      <c r="I50" s="86">
        <v>303</v>
      </c>
      <c r="J50" s="87">
        <v>285</v>
      </c>
      <c r="K50" s="87">
        <v>268</v>
      </c>
      <c r="L50" s="87">
        <v>252</v>
      </c>
      <c r="M50" s="88">
        <v>237</v>
      </c>
    </row>
    <row r="51" spans="2:13" ht="27.75" customHeight="1">
      <c r="B51" s="1170"/>
      <c r="C51" s="1171"/>
      <c r="D51" s="85"/>
      <c r="E51" s="1174" t="s">
        <v>36</v>
      </c>
      <c r="F51" s="1174"/>
      <c r="G51" s="1174"/>
      <c r="H51" s="1175"/>
      <c r="I51" s="86">
        <v>15441</v>
      </c>
      <c r="J51" s="87">
        <v>15818</v>
      </c>
      <c r="K51" s="87">
        <v>16511</v>
      </c>
      <c r="L51" s="87">
        <v>16752</v>
      </c>
      <c r="M51" s="88">
        <v>16871</v>
      </c>
    </row>
    <row r="52" spans="2:13" ht="27.75" customHeight="1" thickBot="1">
      <c r="B52" s="1178" t="s">
        <v>37</v>
      </c>
      <c r="C52" s="1179"/>
      <c r="D52" s="90"/>
      <c r="E52" s="1180" t="s">
        <v>38</v>
      </c>
      <c r="F52" s="1180"/>
      <c r="G52" s="1180"/>
      <c r="H52" s="1181"/>
      <c r="I52" s="91">
        <v>6961</v>
      </c>
      <c r="J52" s="92">
        <v>6601</v>
      </c>
      <c r="K52" s="92">
        <v>5689</v>
      </c>
      <c r="L52" s="92">
        <v>4790</v>
      </c>
      <c r="M52" s="93">
        <v>3992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529</v>
      </c>
      <c r="G2" s="111"/>
      <c r="H2" s="112"/>
    </row>
    <row r="3" spans="1:8">
      <c r="A3" s="108" t="s">
        <v>522</v>
      </c>
      <c r="B3" s="113"/>
      <c r="C3" s="114"/>
      <c r="D3" s="115">
        <v>77833</v>
      </c>
      <c r="E3" s="116"/>
      <c r="F3" s="117">
        <v>49426</v>
      </c>
      <c r="G3" s="118"/>
      <c r="H3" s="119"/>
    </row>
    <row r="4" spans="1:8">
      <c r="A4" s="120"/>
      <c r="B4" s="121"/>
      <c r="C4" s="122"/>
      <c r="D4" s="123">
        <v>38367</v>
      </c>
      <c r="E4" s="124"/>
      <c r="F4" s="125">
        <v>26568</v>
      </c>
      <c r="G4" s="126"/>
      <c r="H4" s="127"/>
    </row>
    <row r="5" spans="1:8">
      <c r="A5" s="108" t="s">
        <v>524</v>
      </c>
      <c r="B5" s="113"/>
      <c r="C5" s="114"/>
      <c r="D5" s="115">
        <v>65926</v>
      </c>
      <c r="E5" s="116"/>
      <c r="F5" s="117">
        <v>42839</v>
      </c>
      <c r="G5" s="118"/>
      <c r="H5" s="119"/>
    </row>
    <row r="6" spans="1:8">
      <c r="A6" s="120"/>
      <c r="B6" s="121"/>
      <c r="C6" s="122"/>
      <c r="D6" s="123">
        <v>40963</v>
      </c>
      <c r="E6" s="124"/>
      <c r="F6" s="125">
        <v>22027</v>
      </c>
      <c r="G6" s="126"/>
      <c r="H6" s="127"/>
    </row>
    <row r="7" spans="1:8">
      <c r="A7" s="108" t="s">
        <v>525</v>
      </c>
      <c r="B7" s="113"/>
      <c r="C7" s="114"/>
      <c r="D7" s="115">
        <v>61235</v>
      </c>
      <c r="E7" s="116"/>
      <c r="F7" s="117">
        <v>46819</v>
      </c>
      <c r="G7" s="118"/>
      <c r="H7" s="119"/>
    </row>
    <row r="8" spans="1:8">
      <c r="A8" s="120"/>
      <c r="B8" s="121"/>
      <c r="C8" s="122"/>
      <c r="D8" s="123">
        <v>36083</v>
      </c>
      <c r="E8" s="124"/>
      <c r="F8" s="125">
        <v>24121</v>
      </c>
      <c r="G8" s="126"/>
      <c r="H8" s="127"/>
    </row>
    <row r="9" spans="1:8">
      <c r="A9" s="108" t="s">
        <v>526</v>
      </c>
      <c r="B9" s="113"/>
      <c r="C9" s="114"/>
      <c r="D9" s="115">
        <v>37603</v>
      </c>
      <c r="E9" s="116"/>
      <c r="F9" s="117">
        <v>53270</v>
      </c>
      <c r="G9" s="118"/>
      <c r="H9" s="119"/>
    </row>
    <row r="10" spans="1:8">
      <c r="A10" s="120"/>
      <c r="B10" s="121"/>
      <c r="C10" s="122"/>
      <c r="D10" s="123">
        <v>32048</v>
      </c>
      <c r="E10" s="124"/>
      <c r="F10" s="125">
        <v>24316</v>
      </c>
      <c r="G10" s="126"/>
      <c r="H10" s="127"/>
    </row>
    <row r="11" spans="1:8">
      <c r="A11" s="108" t="s">
        <v>527</v>
      </c>
      <c r="B11" s="113"/>
      <c r="C11" s="114"/>
      <c r="D11" s="115">
        <v>53231</v>
      </c>
      <c r="E11" s="116"/>
      <c r="F11" s="117">
        <v>53292</v>
      </c>
      <c r="G11" s="118"/>
      <c r="H11" s="119"/>
    </row>
    <row r="12" spans="1:8">
      <c r="A12" s="120"/>
      <c r="B12" s="121"/>
      <c r="C12" s="128"/>
      <c r="D12" s="123">
        <v>43737</v>
      </c>
      <c r="E12" s="124"/>
      <c r="F12" s="125">
        <v>28900</v>
      </c>
      <c r="G12" s="126"/>
      <c r="H12" s="127"/>
    </row>
    <row r="13" spans="1:8">
      <c r="A13" s="108"/>
      <c r="B13" s="113"/>
      <c r="C13" s="129"/>
      <c r="D13" s="130">
        <v>59166</v>
      </c>
      <c r="E13" s="131"/>
      <c r="F13" s="132">
        <v>49129</v>
      </c>
      <c r="G13" s="133"/>
      <c r="H13" s="119"/>
    </row>
    <row r="14" spans="1:8">
      <c r="A14" s="120"/>
      <c r="B14" s="121"/>
      <c r="C14" s="122"/>
      <c r="D14" s="123">
        <v>38240</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6.97</v>
      </c>
      <c r="C19" s="134">
        <f>ROUND(VALUE(SUBSTITUTE(実質収支比率等に係る経年分析!G$48,"▲","-")),2)</f>
        <v>7.93</v>
      </c>
      <c r="D19" s="134">
        <f>ROUND(VALUE(SUBSTITUTE(実質収支比率等に係る経年分析!H$48,"▲","-")),2)</f>
        <v>7.27</v>
      </c>
      <c r="E19" s="134">
        <f>ROUND(VALUE(SUBSTITUTE(実質収支比率等に係る経年分析!I$48,"▲","-")),2)</f>
        <v>8.64</v>
      </c>
      <c r="F19" s="134">
        <f>ROUND(VALUE(SUBSTITUTE(実質収支比率等に係る経年分析!J$48,"▲","-")),2)</f>
        <v>6.96</v>
      </c>
    </row>
    <row r="20" spans="1:11">
      <c r="A20" s="134" t="s">
        <v>43</v>
      </c>
      <c r="B20" s="134">
        <f>ROUND(VALUE(SUBSTITUTE(実質収支比率等に係る経年分析!F$47,"▲","-")),2)</f>
        <v>14.43</v>
      </c>
      <c r="C20" s="134">
        <f>ROUND(VALUE(SUBSTITUTE(実質収支比率等に係る経年分析!G$47,"▲","-")),2)</f>
        <v>15.26</v>
      </c>
      <c r="D20" s="134">
        <f>ROUND(VALUE(SUBSTITUTE(実質収支比率等に係る経年分析!H$47,"▲","-")),2)</f>
        <v>17.27</v>
      </c>
      <c r="E20" s="134">
        <f>ROUND(VALUE(SUBSTITUTE(実質収支比率等に係る経年分析!I$47,"▲","-")),2)</f>
        <v>19.5</v>
      </c>
      <c r="F20" s="134">
        <f>ROUND(VALUE(SUBSTITUTE(実質収支比率等に係る経年分析!J$47,"▲","-")),2)</f>
        <v>20.97</v>
      </c>
    </row>
    <row r="21" spans="1:11">
      <c r="A21" s="134" t="s">
        <v>44</v>
      </c>
      <c r="B21" s="134">
        <f>IF(ISNUMBER(VALUE(SUBSTITUTE(実質収支比率等に係る経年分析!F$49,"▲","-"))),ROUND(VALUE(SUBSTITUTE(実質収支比率等に係る経年分析!F$49,"▲","-")),2),NA())</f>
        <v>2</v>
      </c>
      <c r="C21" s="134">
        <f>IF(ISNUMBER(VALUE(SUBSTITUTE(実質収支比率等に係る経年分析!G$49,"▲","-"))),ROUND(VALUE(SUBSTITUTE(実質収支比率等に係る経年分析!G$49,"▲","-")),2),NA())</f>
        <v>1.58</v>
      </c>
      <c r="D21" s="134">
        <f>IF(ISNUMBER(VALUE(SUBSTITUTE(実質収支比率等に係る経年分析!H$49,"▲","-"))),ROUND(VALUE(SUBSTITUTE(実質収支比率等に係る経年分析!H$49,"▲","-")),2),NA())</f>
        <v>1.8</v>
      </c>
      <c r="E21" s="134">
        <f>IF(ISNUMBER(VALUE(SUBSTITUTE(実質収支比率等に係る経年分析!I$49,"▲","-"))),ROUND(VALUE(SUBSTITUTE(実質収支比率等に係る経年分析!I$49,"▲","-")),2),NA())</f>
        <v>3.84</v>
      </c>
      <c r="F21" s="134">
        <f>IF(ISNUMBER(VALUE(SUBSTITUTE(実質収支比率等に係る経年分析!J$49,"▲","-"))),ROUND(VALUE(SUBSTITUTE(実質収支比率等に係る経年分析!J$49,"▲","-")),2),NA())</f>
        <v>-0.38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0.73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0.61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河口湖治水事業特別会計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0.61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0.22</v>
      </c>
    </row>
    <row r="30" spans="1:11">
      <c r="A30" s="135" t="str">
        <f>IF(連結実質赤字比率に係る赤字・黒字の構成分析!C$40="",NA(),連結実質赤字比率に係る赤字・黒字の構成分析!C$40)</f>
        <v>大石簡易水道事業特別会計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c r="A31" s="135" t="str">
        <f>IF(連結実質赤字比率に係る赤字・黒字の構成分析!C$39="",NA(),連結実質赤字比率に係る赤字・黒字の構成分析!C$39)</f>
        <v>河口簡易水道事業特別会計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4.1500000000000004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1170</v>
      </c>
      <c r="E42" s="136"/>
      <c r="F42" s="136"/>
      <c r="G42" s="136">
        <f>'実質公債費比率（分子）の構造'!L$52</f>
        <v>1208</v>
      </c>
      <c r="H42" s="136"/>
      <c r="I42" s="136"/>
      <c r="J42" s="136">
        <f>'実質公債費比率（分子）の構造'!M$52</f>
        <v>1239</v>
      </c>
      <c r="K42" s="136"/>
      <c r="L42" s="136"/>
      <c r="M42" s="136">
        <f>'実質公債費比率（分子）の構造'!N$52</f>
        <v>1284</v>
      </c>
      <c r="N42" s="136"/>
      <c r="O42" s="136"/>
      <c r="P42" s="136">
        <f>'実質公債費比率（分子）の構造'!O$52</f>
        <v>1345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189</v>
      </c>
      <c r="C44" s="136"/>
      <c r="D44" s="136"/>
      <c r="E44" s="136">
        <f>'実質公債費比率（分子）の構造'!L$50</f>
        <v>179</v>
      </c>
      <c r="F44" s="136"/>
      <c r="G44" s="136"/>
      <c r="H44" s="136">
        <f>'実質公債費比率（分子）の構造'!M$50</f>
        <v>217</v>
      </c>
      <c r="I44" s="136"/>
      <c r="J44" s="136"/>
      <c r="K44" s="136">
        <f>'実質公債費比率（分子）の構造'!N$50</f>
        <v>186</v>
      </c>
      <c r="L44" s="136"/>
      <c r="M44" s="136"/>
      <c r="N44" s="136">
        <f>'実質公債費比率（分子）の構造'!O$50</f>
        <v>124</v>
      </c>
      <c r="O44" s="136"/>
      <c r="P44" s="136"/>
    </row>
    <row r="45" spans="1:16">
      <c r="A45" s="136" t="s">
        <v>54</v>
      </c>
      <c r="B45" s="136">
        <f>'実質公債費比率（分子）の構造'!K$49</f>
        <v>39</v>
      </c>
      <c r="C45" s="136"/>
      <c r="D45" s="136"/>
      <c r="E45" s="136">
        <f>'実質公債費比率（分子）の構造'!L$49</f>
        <v>36</v>
      </c>
      <c r="F45" s="136"/>
      <c r="G45" s="136"/>
      <c r="H45" s="136">
        <f>'実質公債費比率（分子）の構造'!M$49</f>
        <v>37</v>
      </c>
      <c r="I45" s="136"/>
      <c r="J45" s="136"/>
      <c r="K45" s="136">
        <f>'実質公債費比率（分子）の構造'!N$49</f>
        <v>36</v>
      </c>
      <c r="L45" s="136"/>
      <c r="M45" s="136"/>
      <c r="N45" s="136">
        <f>'実質公債費比率（分子）の構造'!O$49</f>
        <v>21</v>
      </c>
      <c r="O45" s="136"/>
      <c r="P45" s="136"/>
    </row>
    <row r="46" spans="1:16">
      <c r="A46" s="136" t="s">
        <v>55</v>
      </c>
      <c r="B46" s="136">
        <f>'実質公債費比率（分子）の構造'!K$48</f>
        <v>360</v>
      </c>
      <c r="C46" s="136"/>
      <c r="D46" s="136"/>
      <c r="E46" s="136">
        <f>'実質公債費比率（分子）の構造'!L$48</f>
        <v>338</v>
      </c>
      <c r="F46" s="136"/>
      <c r="G46" s="136"/>
      <c r="H46" s="136">
        <f>'実質公債費比率（分子）の構造'!M$48</f>
        <v>339</v>
      </c>
      <c r="I46" s="136"/>
      <c r="J46" s="136"/>
      <c r="K46" s="136">
        <f>'実質公債費比率（分子）の構造'!N$48</f>
        <v>295</v>
      </c>
      <c r="L46" s="136"/>
      <c r="M46" s="136"/>
      <c r="N46" s="136">
        <f>'実質公債費比率（分子）の構造'!O$48</f>
        <v>283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1360</v>
      </c>
      <c r="C49" s="136"/>
      <c r="D49" s="136"/>
      <c r="E49" s="136">
        <f>'実質公債費比率（分子）の構造'!L$45</f>
        <v>1402</v>
      </c>
      <c r="F49" s="136"/>
      <c r="G49" s="136"/>
      <c r="H49" s="136">
        <f>'実質公債費比率（分子）の構造'!M$45</f>
        <v>1420</v>
      </c>
      <c r="I49" s="136"/>
      <c r="J49" s="136"/>
      <c r="K49" s="136">
        <f>'実質公債費比率（分子）の構造'!N$45</f>
        <v>1486</v>
      </c>
      <c r="L49" s="136"/>
      <c r="M49" s="136"/>
      <c r="N49" s="136">
        <f>'実質公債費比率（分子）の構造'!O$45</f>
        <v>1469</v>
      </c>
      <c r="O49" s="136"/>
      <c r="P49" s="136"/>
    </row>
    <row r="50" spans="1:16">
      <c r="A50" s="136" t="s">
        <v>59</v>
      </c>
      <c r="B50" s="136" t="e">
        <f>NA()</f>
        <v>#N/A</v>
      </c>
      <c r="C50" s="136">
        <f>IF(ISNUMBER('実質公債費比率（分子）の構造'!K$53),'実質公債費比率（分子）の構造'!K$53,NA())</f>
        <v>778</v>
      </c>
      <c r="D50" s="136" t="e">
        <f>NA()</f>
        <v>#N/A</v>
      </c>
      <c r="E50" s="136" t="e">
        <f>NA()</f>
        <v>#N/A</v>
      </c>
      <c r="F50" s="136">
        <f>IF(ISNUMBER('実質公債費比率（分子）の構造'!L$53),'実質公債費比率（分子）の構造'!L$53,NA())</f>
        <v>747</v>
      </c>
      <c r="G50" s="136" t="e">
        <f>NA()</f>
        <v>#N/A</v>
      </c>
      <c r="H50" s="136" t="e">
        <f>NA()</f>
        <v>#N/A</v>
      </c>
      <c r="I50" s="136">
        <f>IF(ISNUMBER('実質公債費比率（分子）の構造'!M$53),'実質公債費比率（分子）の構造'!M$53,NA())</f>
        <v>774</v>
      </c>
      <c r="J50" s="136" t="e">
        <f>NA()</f>
        <v>#N/A</v>
      </c>
      <c r="K50" s="136" t="e">
        <f>NA()</f>
        <v>#N/A</v>
      </c>
      <c r="L50" s="136">
        <f>IF(ISNUMBER('実質公債費比率（分子）の構造'!N$53),'実質公債費比率（分子）の構造'!N$53,NA())</f>
        <v>719</v>
      </c>
      <c r="M50" s="136" t="e">
        <f>NA()</f>
        <v>#N/A</v>
      </c>
      <c r="N50" s="136" t="e">
        <f>NA()</f>
        <v>#N/A</v>
      </c>
      <c r="O50" s="136">
        <f>IF(ISNUMBER('実質公債費比率（分子）の構造'!O$53),'実質公債費比率（分子）の構造'!O$53,NA())</f>
        <v>552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15441</v>
      </c>
      <c r="E56" s="135"/>
      <c r="F56" s="135"/>
      <c r="G56" s="135">
        <f>'将来負担比率（分子）の構造'!J$51</f>
        <v>15818</v>
      </c>
      <c r="H56" s="135"/>
      <c r="I56" s="135"/>
      <c r="J56" s="135">
        <f>'将来負担比率（分子）の構造'!K$51</f>
        <v>16511</v>
      </c>
      <c r="K56" s="135"/>
      <c r="L56" s="135"/>
      <c r="M56" s="135">
        <f>'将来負担比率（分子）の構造'!L$51</f>
        <v>16752</v>
      </c>
      <c r="N56" s="135"/>
      <c r="O56" s="135"/>
      <c r="P56" s="135">
        <f>'将来負担比率（分子）の構造'!M$51</f>
        <v>16871</v>
      </c>
    </row>
    <row r="57" spans="1:16">
      <c r="A57" s="135" t="s">
        <v>35</v>
      </c>
      <c r="B57" s="135"/>
      <c r="C57" s="135"/>
      <c r="D57" s="135">
        <f>'将来負担比率（分子）の構造'!I$50</f>
        <v>303</v>
      </c>
      <c r="E57" s="135"/>
      <c r="F57" s="135"/>
      <c r="G57" s="135">
        <f>'将来負担比率（分子）の構造'!J$50</f>
        <v>285</v>
      </c>
      <c r="H57" s="135"/>
      <c r="I57" s="135"/>
      <c r="J57" s="135">
        <f>'将来負担比率（分子）の構造'!K$50</f>
        <v>268</v>
      </c>
      <c r="K57" s="135"/>
      <c r="L57" s="135"/>
      <c r="M57" s="135">
        <f>'将来負担比率（分子）の構造'!L$50</f>
        <v>252</v>
      </c>
      <c r="N57" s="135"/>
      <c r="O57" s="135"/>
      <c r="P57" s="135">
        <f>'将来負担比率（分子）の構造'!M$50</f>
        <v>237</v>
      </c>
    </row>
    <row r="58" spans="1:16">
      <c r="A58" s="135" t="s">
        <v>34</v>
      </c>
      <c r="B58" s="135"/>
      <c r="C58" s="135"/>
      <c r="D58" s="135">
        <f>'将来負担比率（分子）の構造'!I$49</f>
        <v>2640</v>
      </c>
      <c r="E58" s="135"/>
      <c r="F58" s="135"/>
      <c r="G58" s="135">
        <f>'将来負担比率（分子）の構造'!J$49</f>
        <v>2884</v>
      </c>
      <c r="H58" s="135"/>
      <c r="I58" s="135"/>
      <c r="J58" s="135">
        <f>'将来負担比率（分子）の構造'!K$49</f>
        <v>3136</v>
      </c>
      <c r="K58" s="135"/>
      <c r="L58" s="135"/>
      <c r="M58" s="135">
        <f>'将来負担比率（分子）の構造'!L$49</f>
        <v>3423</v>
      </c>
      <c r="N58" s="135"/>
      <c r="O58" s="135"/>
      <c r="P58" s="135">
        <f>'将来負担比率（分子）の構造'!M$49</f>
        <v>3592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1601</v>
      </c>
      <c r="C62" s="135"/>
      <c r="D62" s="135"/>
      <c r="E62" s="135">
        <f>'将来負担比率（分子）の構造'!J$45</f>
        <v>1636</v>
      </c>
      <c r="F62" s="135"/>
      <c r="G62" s="135"/>
      <c r="H62" s="135">
        <f>'将来負担比率（分子）の構造'!K$45</f>
        <v>1703</v>
      </c>
      <c r="I62" s="135"/>
      <c r="J62" s="135"/>
      <c r="K62" s="135">
        <f>'将来負担比率（分子）の構造'!L$45</f>
        <v>1676</v>
      </c>
      <c r="L62" s="135"/>
      <c r="M62" s="135"/>
      <c r="N62" s="135">
        <f>'将来負担比率（分子）の構造'!M$45</f>
        <v>1548</v>
      </c>
      <c r="O62" s="135"/>
      <c r="P62" s="135"/>
    </row>
    <row r="63" spans="1:16">
      <c r="A63" s="135" t="s">
        <v>28</v>
      </c>
      <c r="B63" s="135">
        <f>'将来負担比率（分子）の構造'!I$44</f>
        <v>154</v>
      </c>
      <c r="C63" s="135"/>
      <c r="D63" s="135"/>
      <c r="E63" s="135">
        <f>'将来負担比率（分子）の構造'!J$44</f>
        <v>117</v>
      </c>
      <c r="F63" s="135"/>
      <c r="G63" s="135"/>
      <c r="H63" s="135">
        <f>'将来負担比率（分子）の構造'!K$44</f>
        <v>345</v>
      </c>
      <c r="I63" s="135"/>
      <c r="J63" s="135"/>
      <c r="K63" s="135">
        <f>'将来負担比率（分子）の構造'!L$44</f>
        <v>750</v>
      </c>
      <c r="L63" s="135"/>
      <c r="M63" s="135"/>
      <c r="N63" s="135">
        <f>'将来負担比率（分子）の構造'!M$44</f>
        <v>885</v>
      </c>
      <c r="O63" s="135"/>
      <c r="P63" s="135"/>
    </row>
    <row r="64" spans="1:16">
      <c r="A64" s="135" t="s">
        <v>27</v>
      </c>
      <c r="B64" s="135">
        <f>'将来負担比率（分子）の構造'!I$43</f>
        <v>5780</v>
      </c>
      <c r="C64" s="135"/>
      <c r="D64" s="135"/>
      <c r="E64" s="135">
        <f>'将来負担比率（分子）の構造'!J$43</f>
        <v>5687</v>
      </c>
      <c r="F64" s="135"/>
      <c r="G64" s="135"/>
      <c r="H64" s="135">
        <f>'将来負担比率（分子）の構造'!K$43</f>
        <v>5348</v>
      </c>
      <c r="I64" s="135"/>
      <c r="J64" s="135"/>
      <c r="K64" s="135">
        <f>'将来負担比率（分子）の構造'!L$43</f>
        <v>5046</v>
      </c>
      <c r="L64" s="135"/>
      <c r="M64" s="135"/>
      <c r="N64" s="135">
        <f>'将来負担比率（分子）の構造'!M$43</f>
        <v>4700</v>
      </c>
      <c r="O64" s="135"/>
      <c r="P64" s="135"/>
    </row>
    <row r="65" spans="1:16">
      <c r="A65" s="135" t="s">
        <v>26</v>
      </c>
      <c r="B65" s="135">
        <f>'将来負担比率（分子）の構造'!I$42</f>
        <v>1176</v>
      </c>
      <c r="C65" s="135"/>
      <c r="D65" s="135"/>
      <c r="E65" s="135">
        <f>'将来負担比率（分子）の構造'!J$42</f>
        <v>1137</v>
      </c>
      <c r="F65" s="135"/>
      <c r="G65" s="135"/>
      <c r="H65" s="135">
        <f>'将来負担比率（分子）の構造'!K$42</f>
        <v>960</v>
      </c>
      <c r="I65" s="135"/>
      <c r="J65" s="135"/>
      <c r="K65" s="135">
        <f>'将来負担比率（分子）の構造'!L$42</f>
        <v>774</v>
      </c>
      <c r="L65" s="135"/>
      <c r="M65" s="135"/>
      <c r="N65" s="135">
        <f>'将来負担比率（分子）の構造'!M$42</f>
        <v>650</v>
      </c>
      <c r="O65" s="135"/>
      <c r="P65" s="135"/>
    </row>
    <row r="66" spans="1:16">
      <c r="A66" s="135" t="s">
        <v>25</v>
      </c>
      <c r="B66" s="135">
        <f>'将来負担比率（分子）の構造'!I$41</f>
        <v>16634</v>
      </c>
      <c r="C66" s="135"/>
      <c r="D66" s="135"/>
      <c r="E66" s="135">
        <f>'将来負担比率（分子）の構造'!J$41</f>
        <v>17011</v>
      </c>
      <c r="F66" s="135"/>
      <c r="G66" s="135"/>
      <c r="H66" s="135">
        <f>'将来負担比率（分子）の構造'!K$41</f>
        <v>17249</v>
      </c>
      <c r="I66" s="135"/>
      <c r="J66" s="135"/>
      <c r="K66" s="135">
        <f>'将来負担比率（分子）の構造'!L$41</f>
        <v>16971</v>
      </c>
      <c r="L66" s="135"/>
      <c r="M66" s="135"/>
      <c r="N66" s="135">
        <f>'将来負担比率（分子）の構造'!M$41</f>
        <v>16910</v>
      </c>
      <c r="O66" s="135"/>
      <c r="P66" s="135"/>
    </row>
    <row r="67" spans="1:16">
      <c r="A67" s="135" t="s">
        <v>63</v>
      </c>
      <c r="B67" s="135" t="e">
        <f>NA()</f>
        <v>#N/A</v>
      </c>
      <c r="C67" s="135">
        <f>IF(ISNUMBER('将来負担比率（分子）の構造'!I$52), IF('将来負担比率（分子）の構造'!I$52 &lt; 0, 0, '将来負担比率（分子）の構造'!I$52), NA())</f>
        <v>6961</v>
      </c>
      <c r="D67" s="135" t="e">
        <f>NA()</f>
        <v>#N/A</v>
      </c>
      <c r="E67" s="135" t="e">
        <f>NA()</f>
        <v>#N/A</v>
      </c>
      <c r="F67" s="135">
        <f>IF(ISNUMBER('将来負担比率（分子）の構造'!J$52), IF('将来負担比率（分子）の構造'!J$52 &lt; 0, 0, '将来負担比率（分子）の構造'!J$52), NA())</f>
        <v>6601</v>
      </c>
      <c r="G67" s="135" t="e">
        <f>NA()</f>
        <v>#N/A</v>
      </c>
      <c r="H67" s="135" t="e">
        <f>NA()</f>
        <v>#N/A</v>
      </c>
      <c r="I67" s="135">
        <f>IF(ISNUMBER('将来負担比率（分子）の構造'!K$52), IF('将来負担比率（分子）の構造'!K$52 &lt; 0, 0, '将来負担比率（分子）の構造'!K$52), NA())</f>
        <v>5689</v>
      </c>
      <c r="J67" s="135" t="e">
        <f>NA()</f>
        <v>#N/A</v>
      </c>
      <c r="K67" s="135" t="e">
        <f>NA()</f>
        <v>#N/A</v>
      </c>
      <c r="L67" s="135">
        <f>IF(ISNUMBER('将来負担比率（分子）の構造'!L$52), IF('将来負担比率（分子）の構造'!L$52 &lt; 0, 0, '将来負担比率（分子）の構造'!L$52), NA())</f>
        <v>4790</v>
      </c>
      <c r="M67" s="135" t="e">
        <f>NA()</f>
        <v>#N/A</v>
      </c>
      <c r="N67" s="135" t="e">
        <f>NA()</f>
        <v>#N/A</v>
      </c>
      <c r="O67" s="135">
        <f>IF(ISNUMBER('将来負担比率（分子）の構造'!M$52), IF('将来負担比率（分子）の構造'!M$52 &lt; 0, 0, '将来負担比率（分子）の構造'!M$52), NA())</f>
        <v>3992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L1" workbookViewId="0">
      <selection activeCell="BS15" sqref="BS15:CB1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4144602</v>
      </c>
      <c r="S5" s="583"/>
      <c r="T5" s="583"/>
      <c r="U5" s="583"/>
      <c r="V5" s="583"/>
      <c r="W5" s="583"/>
      <c r="X5" s="583"/>
      <c r="Y5" s="584"/>
      <c r="Z5" s="585">
        <v>35.799999999999997</v>
      </c>
      <c r="AA5" s="585"/>
      <c r="AB5" s="585"/>
      <c r="AC5" s="585"/>
      <c r="AD5" s="586">
        <v>4136487</v>
      </c>
      <c r="AE5" s="586"/>
      <c r="AF5" s="586"/>
      <c r="AG5" s="586"/>
      <c r="AH5" s="586"/>
      <c r="AI5" s="586"/>
      <c r="AJ5" s="586"/>
      <c r="AK5" s="586"/>
      <c r="AL5" s="587">
        <v>58.4</v>
      </c>
      <c r="AM5" s="588"/>
      <c r="AN5" s="588"/>
      <c r="AO5" s="589"/>
      <c r="AP5" s="579" t="s">
        <v>210</v>
      </c>
      <c r="AQ5" s="580"/>
      <c r="AR5" s="580"/>
      <c r="AS5" s="580"/>
      <c r="AT5" s="580"/>
      <c r="AU5" s="580"/>
      <c r="AV5" s="580"/>
      <c r="AW5" s="580"/>
      <c r="AX5" s="580"/>
      <c r="AY5" s="580"/>
      <c r="AZ5" s="580"/>
      <c r="BA5" s="580"/>
      <c r="BB5" s="580"/>
      <c r="BC5" s="580"/>
      <c r="BD5" s="580"/>
      <c r="BE5" s="580"/>
      <c r="BF5" s="581"/>
      <c r="BG5" s="593">
        <v>4019164</v>
      </c>
      <c r="BH5" s="594"/>
      <c r="BI5" s="594"/>
      <c r="BJ5" s="594"/>
      <c r="BK5" s="594"/>
      <c r="BL5" s="594"/>
      <c r="BM5" s="594"/>
      <c r="BN5" s="595"/>
      <c r="BO5" s="596">
        <v>97</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c r="B6" s="590" t="s">
        <v>215</v>
      </c>
      <c r="C6" s="591"/>
      <c r="D6" s="591"/>
      <c r="E6" s="591"/>
      <c r="F6" s="591"/>
      <c r="G6" s="591"/>
      <c r="H6" s="591"/>
      <c r="I6" s="591"/>
      <c r="J6" s="591"/>
      <c r="K6" s="591"/>
      <c r="L6" s="591"/>
      <c r="M6" s="591"/>
      <c r="N6" s="591"/>
      <c r="O6" s="591"/>
      <c r="P6" s="591"/>
      <c r="Q6" s="592"/>
      <c r="R6" s="593">
        <v>88992</v>
      </c>
      <c r="S6" s="594"/>
      <c r="T6" s="594"/>
      <c r="U6" s="594"/>
      <c r="V6" s="594"/>
      <c r="W6" s="594"/>
      <c r="X6" s="594"/>
      <c r="Y6" s="595"/>
      <c r="Z6" s="596">
        <v>0.8</v>
      </c>
      <c r="AA6" s="596"/>
      <c r="AB6" s="596"/>
      <c r="AC6" s="596"/>
      <c r="AD6" s="597">
        <v>88992</v>
      </c>
      <c r="AE6" s="597"/>
      <c r="AF6" s="597"/>
      <c r="AG6" s="597"/>
      <c r="AH6" s="597"/>
      <c r="AI6" s="597"/>
      <c r="AJ6" s="597"/>
      <c r="AK6" s="597"/>
      <c r="AL6" s="598">
        <v>1.3</v>
      </c>
      <c r="AM6" s="599"/>
      <c r="AN6" s="599"/>
      <c r="AO6" s="600"/>
      <c r="AP6" s="590" t="s">
        <v>216</v>
      </c>
      <c r="AQ6" s="591"/>
      <c r="AR6" s="591"/>
      <c r="AS6" s="591"/>
      <c r="AT6" s="591"/>
      <c r="AU6" s="591"/>
      <c r="AV6" s="591"/>
      <c r="AW6" s="591"/>
      <c r="AX6" s="591"/>
      <c r="AY6" s="591"/>
      <c r="AZ6" s="591"/>
      <c r="BA6" s="591"/>
      <c r="BB6" s="591"/>
      <c r="BC6" s="591"/>
      <c r="BD6" s="591"/>
      <c r="BE6" s="591"/>
      <c r="BF6" s="592"/>
      <c r="BG6" s="593">
        <v>4019164</v>
      </c>
      <c r="BH6" s="594"/>
      <c r="BI6" s="594"/>
      <c r="BJ6" s="594"/>
      <c r="BK6" s="594"/>
      <c r="BL6" s="594"/>
      <c r="BM6" s="594"/>
      <c r="BN6" s="595"/>
      <c r="BO6" s="596">
        <v>97</v>
      </c>
      <c r="BP6" s="596"/>
      <c r="BQ6" s="596"/>
      <c r="BR6" s="596"/>
      <c r="BS6" s="597" t="s">
        <v>211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96857</v>
      </c>
      <c r="CS6" s="594"/>
      <c r="CT6" s="594"/>
      <c r="CU6" s="594"/>
      <c r="CV6" s="594"/>
      <c r="CW6" s="594"/>
      <c r="CX6" s="594"/>
      <c r="CY6" s="595"/>
      <c r="CZ6" s="596">
        <v>0.9</v>
      </c>
      <c r="DA6" s="596"/>
      <c r="DB6" s="596"/>
      <c r="DC6" s="596"/>
      <c r="DD6" s="602" t="s">
        <v>211</v>
      </c>
      <c r="DE6" s="594"/>
      <c r="DF6" s="594"/>
      <c r="DG6" s="594"/>
      <c r="DH6" s="594"/>
      <c r="DI6" s="594"/>
      <c r="DJ6" s="594"/>
      <c r="DK6" s="594"/>
      <c r="DL6" s="594"/>
      <c r="DM6" s="594"/>
      <c r="DN6" s="594"/>
      <c r="DO6" s="594"/>
      <c r="DP6" s="595"/>
      <c r="DQ6" s="602">
        <v>96857</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6078</v>
      </c>
      <c r="S7" s="594"/>
      <c r="T7" s="594"/>
      <c r="U7" s="594"/>
      <c r="V7" s="594"/>
      <c r="W7" s="594"/>
      <c r="X7" s="594"/>
      <c r="Y7" s="595"/>
      <c r="Z7" s="596">
        <v>0.1</v>
      </c>
      <c r="AA7" s="596"/>
      <c r="AB7" s="596"/>
      <c r="AC7" s="596"/>
      <c r="AD7" s="597">
        <v>6078</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1530854</v>
      </c>
      <c r="BH7" s="594"/>
      <c r="BI7" s="594"/>
      <c r="BJ7" s="594"/>
      <c r="BK7" s="594"/>
      <c r="BL7" s="594"/>
      <c r="BM7" s="594"/>
      <c r="BN7" s="595"/>
      <c r="BO7" s="596">
        <v>36.9</v>
      </c>
      <c r="BP7" s="596"/>
      <c r="BQ7" s="596"/>
      <c r="BR7" s="596"/>
      <c r="BS7" s="597" t="s">
        <v>211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1443540</v>
      </c>
      <c r="CS7" s="594"/>
      <c r="CT7" s="594"/>
      <c r="CU7" s="594"/>
      <c r="CV7" s="594"/>
      <c r="CW7" s="594"/>
      <c r="CX7" s="594"/>
      <c r="CY7" s="595"/>
      <c r="CZ7" s="596">
        <v>13.1</v>
      </c>
      <c r="DA7" s="596"/>
      <c r="DB7" s="596"/>
      <c r="DC7" s="596"/>
      <c r="DD7" s="602">
        <v>54241</v>
      </c>
      <c r="DE7" s="594"/>
      <c r="DF7" s="594"/>
      <c r="DG7" s="594"/>
      <c r="DH7" s="594"/>
      <c r="DI7" s="594"/>
      <c r="DJ7" s="594"/>
      <c r="DK7" s="594"/>
      <c r="DL7" s="594"/>
      <c r="DM7" s="594"/>
      <c r="DN7" s="594"/>
      <c r="DO7" s="594"/>
      <c r="DP7" s="595"/>
      <c r="DQ7" s="602">
        <v>1242547</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22665</v>
      </c>
      <c r="S8" s="594"/>
      <c r="T8" s="594"/>
      <c r="U8" s="594"/>
      <c r="V8" s="594"/>
      <c r="W8" s="594"/>
      <c r="X8" s="594"/>
      <c r="Y8" s="595"/>
      <c r="Z8" s="596">
        <v>0.2</v>
      </c>
      <c r="AA8" s="596"/>
      <c r="AB8" s="596"/>
      <c r="AC8" s="596"/>
      <c r="AD8" s="597">
        <v>22665</v>
      </c>
      <c r="AE8" s="597"/>
      <c r="AF8" s="597"/>
      <c r="AG8" s="597"/>
      <c r="AH8" s="597"/>
      <c r="AI8" s="597"/>
      <c r="AJ8" s="597"/>
      <c r="AK8" s="597"/>
      <c r="AL8" s="598">
        <v>0.3</v>
      </c>
      <c r="AM8" s="599"/>
      <c r="AN8" s="599"/>
      <c r="AO8" s="600"/>
      <c r="AP8" s="590" t="s">
        <v>222</v>
      </c>
      <c r="AQ8" s="591"/>
      <c r="AR8" s="591"/>
      <c r="AS8" s="591"/>
      <c r="AT8" s="591"/>
      <c r="AU8" s="591"/>
      <c r="AV8" s="591"/>
      <c r="AW8" s="591"/>
      <c r="AX8" s="591"/>
      <c r="AY8" s="591"/>
      <c r="AZ8" s="591"/>
      <c r="BA8" s="591"/>
      <c r="BB8" s="591"/>
      <c r="BC8" s="591"/>
      <c r="BD8" s="591"/>
      <c r="BE8" s="591"/>
      <c r="BF8" s="592"/>
      <c r="BG8" s="593">
        <v>50491</v>
      </c>
      <c r="BH8" s="594"/>
      <c r="BI8" s="594"/>
      <c r="BJ8" s="594"/>
      <c r="BK8" s="594"/>
      <c r="BL8" s="594"/>
      <c r="BM8" s="594"/>
      <c r="BN8" s="595"/>
      <c r="BO8" s="596">
        <v>1.2</v>
      </c>
      <c r="BP8" s="596"/>
      <c r="BQ8" s="596"/>
      <c r="BR8" s="596"/>
      <c r="BS8" s="602" t="s">
        <v>112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3097279</v>
      </c>
      <c r="CS8" s="594"/>
      <c r="CT8" s="594"/>
      <c r="CU8" s="594"/>
      <c r="CV8" s="594"/>
      <c r="CW8" s="594"/>
      <c r="CX8" s="594"/>
      <c r="CY8" s="595"/>
      <c r="CZ8" s="596">
        <v>28</v>
      </c>
      <c r="DA8" s="596"/>
      <c r="DB8" s="596"/>
      <c r="DC8" s="596"/>
      <c r="DD8" s="602">
        <v>469174</v>
      </c>
      <c r="DE8" s="594"/>
      <c r="DF8" s="594"/>
      <c r="DG8" s="594"/>
      <c r="DH8" s="594"/>
      <c r="DI8" s="594"/>
      <c r="DJ8" s="594"/>
      <c r="DK8" s="594"/>
      <c r="DL8" s="594"/>
      <c r="DM8" s="594"/>
      <c r="DN8" s="594"/>
      <c r="DO8" s="594"/>
      <c r="DP8" s="595"/>
      <c r="DQ8" s="602">
        <v>1521671</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13290</v>
      </c>
      <c r="S9" s="594"/>
      <c r="T9" s="594"/>
      <c r="U9" s="594"/>
      <c r="V9" s="594"/>
      <c r="W9" s="594"/>
      <c r="X9" s="594"/>
      <c r="Y9" s="595"/>
      <c r="Z9" s="596">
        <v>0.1</v>
      </c>
      <c r="AA9" s="596"/>
      <c r="AB9" s="596"/>
      <c r="AC9" s="596"/>
      <c r="AD9" s="597">
        <v>13290</v>
      </c>
      <c r="AE9" s="597"/>
      <c r="AF9" s="597"/>
      <c r="AG9" s="597"/>
      <c r="AH9" s="597"/>
      <c r="AI9" s="597"/>
      <c r="AJ9" s="597"/>
      <c r="AK9" s="597"/>
      <c r="AL9" s="598">
        <v>0.2</v>
      </c>
      <c r="AM9" s="599"/>
      <c r="AN9" s="599"/>
      <c r="AO9" s="600"/>
      <c r="AP9" s="590" t="s">
        <v>225</v>
      </c>
      <c r="AQ9" s="591"/>
      <c r="AR9" s="591"/>
      <c r="AS9" s="591"/>
      <c r="AT9" s="591"/>
      <c r="AU9" s="591"/>
      <c r="AV9" s="591"/>
      <c r="AW9" s="591"/>
      <c r="AX9" s="591"/>
      <c r="AY9" s="591"/>
      <c r="AZ9" s="591"/>
      <c r="BA9" s="591"/>
      <c r="BB9" s="591"/>
      <c r="BC9" s="591"/>
      <c r="BD9" s="591"/>
      <c r="BE9" s="591"/>
      <c r="BF9" s="592"/>
      <c r="BG9" s="593">
        <v>1234280</v>
      </c>
      <c r="BH9" s="594"/>
      <c r="BI9" s="594"/>
      <c r="BJ9" s="594"/>
      <c r="BK9" s="594"/>
      <c r="BL9" s="594"/>
      <c r="BM9" s="594"/>
      <c r="BN9" s="595"/>
      <c r="BO9" s="596">
        <v>29.8</v>
      </c>
      <c r="BP9" s="596"/>
      <c r="BQ9" s="596"/>
      <c r="BR9" s="596"/>
      <c r="BS9" s="602" t="s">
        <v>112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1341796</v>
      </c>
      <c r="CS9" s="594"/>
      <c r="CT9" s="594"/>
      <c r="CU9" s="594"/>
      <c r="CV9" s="594"/>
      <c r="CW9" s="594"/>
      <c r="CX9" s="594"/>
      <c r="CY9" s="595"/>
      <c r="CZ9" s="596">
        <v>12.2</v>
      </c>
      <c r="DA9" s="596"/>
      <c r="DB9" s="596"/>
      <c r="DC9" s="596"/>
      <c r="DD9" s="602">
        <v>111163</v>
      </c>
      <c r="DE9" s="594"/>
      <c r="DF9" s="594"/>
      <c r="DG9" s="594"/>
      <c r="DH9" s="594"/>
      <c r="DI9" s="594"/>
      <c r="DJ9" s="594"/>
      <c r="DK9" s="594"/>
      <c r="DL9" s="594"/>
      <c r="DM9" s="594"/>
      <c r="DN9" s="594"/>
      <c r="DO9" s="594"/>
      <c r="DP9" s="595"/>
      <c r="DQ9" s="602">
        <v>1194348</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326997</v>
      </c>
      <c r="S10" s="594"/>
      <c r="T10" s="594"/>
      <c r="U10" s="594"/>
      <c r="V10" s="594"/>
      <c r="W10" s="594"/>
      <c r="X10" s="594"/>
      <c r="Y10" s="595"/>
      <c r="Z10" s="596">
        <v>2.8</v>
      </c>
      <c r="AA10" s="596"/>
      <c r="AB10" s="596"/>
      <c r="AC10" s="596"/>
      <c r="AD10" s="597">
        <v>326997</v>
      </c>
      <c r="AE10" s="597"/>
      <c r="AF10" s="597"/>
      <c r="AG10" s="597"/>
      <c r="AH10" s="597"/>
      <c r="AI10" s="597"/>
      <c r="AJ10" s="597"/>
      <c r="AK10" s="597"/>
      <c r="AL10" s="598">
        <v>4.5999999999999996</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96745</v>
      </c>
      <c r="BH10" s="594"/>
      <c r="BI10" s="594"/>
      <c r="BJ10" s="594"/>
      <c r="BK10" s="594"/>
      <c r="BL10" s="594"/>
      <c r="BM10" s="594"/>
      <c r="BN10" s="595"/>
      <c r="BO10" s="596">
        <v>2.2999999999999998</v>
      </c>
      <c r="BP10" s="596"/>
      <c r="BQ10" s="596"/>
      <c r="BR10" s="596"/>
      <c r="BS10" s="602" t="s">
        <v>112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2406</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54612</v>
      </c>
      <c r="S11" s="594"/>
      <c r="T11" s="594"/>
      <c r="U11" s="594"/>
      <c r="V11" s="594"/>
      <c r="W11" s="594"/>
      <c r="X11" s="594"/>
      <c r="Y11" s="595"/>
      <c r="Z11" s="596">
        <v>0.5</v>
      </c>
      <c r="AA11" s="596"/>
      <c r="AB11" s="596"/>
      <c r="AC11" s="596"/>
      <c r="AD11" s="597">
        <v>54612</v>
      </c>
      <c r="AE11" s="597"/>
      <c r="AF11" s="597"/>
      <c r="AG11" s="597"/>
      <c r="AH11" s="597"/>
      <c r="AI11" s="597"/>
      <c r="AJ11" s="597"/>
      <c r="AK11" s="597"/>
      <c r="AL11" s="598">
        <v>0.8</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149338</v>
      </c>
      <c r="BH11" s="594"/>
      <c r="BI11" s="594"/>
      <c r="BJ11" s="594"/>
      <c r="BK11" s="594"/>
      <c r="BL11" s="594"/>
      <c r="BM11" s="594"/>
      <c r="BN11" s="595"/>
      <c r="BO11" s="596">
        <v>3.6</v>
      </c>
      <c r="BP11" s="596"/>
      <c r="BQ11" s="596"/>
      <c r="BR11" s="596"/>
      <c r="BS11" s="602" t="s">
        <v>112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248086</v>
      </c>
      <c r="CS11" s="594"/>
      <c r="CT11" s="594"/>
      <c r="CU11" s="594"/>
      <c r="CV11" s="594"/>
      <c r="CW11" s="594"/>
      <c r="CX11" s="594"/>
      <c r="CY11" s="595"/>
      <c r="CZ11" s="596">
        <v>2.2000000000000002</v>
      </c>
      <c r="DA11" s="596"/>
      <c r="DB11" s="596"/>
      <c r="DC11" s="596"/>
      <c r="DD11" s="602">
        <v>58448</v>
      </c>
      <c r="DE11" s="594"/>
      <c r="DF11" s="594"/>
      <c r="DG11" s="594"/>
      <c r="DH11" s="594"/>
      <c r="DI11" s="594"/>
      <c r="DJ11" s="594"/>
      <c r="DK11" s="594"/>
      <c r="DL11" s="594"/>
      <c r="DM11" s="594"/>
      <c r="DN11" s="594"/>
      <c r="DO11" s="594"/>
      <c r="DP11" s="595"/>
      <c r="DQ11" s="602">
        <v>158505</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2195662</v>
      </c>
      <c r="BH12" s="594"/>
      <c r="BI12" s="594"/>
      <c r="BJ12" s="594"/>
      <c r="BK12" s="594"/>
      <c r="BL12" s="594"/>
      <c r="BM12" s="594"/>
      <c r="BN12" s="595"/>
      <c r="BO12" s="596">
        <v>53</v>
      </c>
      <c r="BP12" s="596"/>
      <c r="BQ12" s="596"/>
      <c r="BR12" s="596"/>
      <c r="BS12" s="602" t="s">
        <v>112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457041</v>
      </c>
      <c r="CS12" s="594"/>
      <c r="CT12" s="594"/>
      <c r="CU12" s="594"/>
      <c r="CV12" s="594"/>
      <c r="CW12" s="594"/>
      <c r="CX12" s="594"/>
      <c r="CY12" s="595"/>
      <c r="CZ12" s="596">
        <v>4.0999999999999996</v>
      </c>
      <c r="DA12" s="596"/>
      <c r="DB12" s="596"/>
      <c r="DC12" s="596"/>
      <c r="DD12" s="602">
        <v>33630</v>
      </c>
      <c r="DE12" s="594"/>
      <c r="DF12" s="594"/>
      <c r="DG12" s="594"/>
      <c r="DH12" s="594"/>
      <c r="DI12" s="594"/>
      <c r="DJ12" s="594"/>
      <c r="DK12" s="594"/>
      <c r="DL12" s="594"/>
      <c r="DM12" s="594"/>
      <c r="DN12" s="594"/>
      <c r="DO12" s="594"/>
      <c r="DP12" s="595"/>
      <c r="DQ12" s="602">
        <v>290241</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13972</v>
      </c>
      <c r="S13" s="594"/>
      <c r="T13" s="594"/>
      <c r="U13" s="594"/>
      <c r="V13" s="594"/>
      <c r="W13" s="594"/>
      <c r="X13" s="594"/>
      <c r="Y13" s="595"/>
      <c r="Z13" s="596">
        <v>0.1</v>
      </c>
      <c r="AA13" s="596"/>
      <c r="AB13" s="596"/>
      <c r="AC13" s="596"/>
      <c r="AD13" s="597">
        <v>13972</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2180900</v>
      </c>
      <c r="BH13" s="594"/>
      <c r="BI13" s="594"/>
      <c r="BJ13" s="594"/>
      <c r="BK13" s="594"/>
      <c r="BL13" s="594"/>
      <c r="BM13" s="594"/>
      <c r="BN13" s="595"/>
      <c r="BO13" s="596">
        <v>52.6</v>
      </c>
      <c r="BP13" s="596"/>
      <c r="BQ13" s="596"/>
      <c r="BR13" s="596"/>
      <c r="BS13" s="602" t="s">
        <v>112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1085502</v>
      </c>
      <c r="CS13" s="594"/>
      <c r="CT13" s="594"/>
      <c r="CU13" s="594"/>
      <c r="CV13" s="594"/>
      <c r="CW13" s="594"/>
      <c r="CX13" s="594"/>
      <c r="CY13" s="595"/>
      <c r="CZ13" s="596">
        <v>9.8000000000000007</v>
      </c>
      <c r="DA13" s="596"/>
      <c r="DB13" s="596"/>
      <c r="DC13" s="596"/>
      <c r="DD13" s="602">
        <v>526287</v>
      </c>
      <c r="DE13" s="594"/>
      <c r="DF13" s="594"/>
      <c r="DG13" s="594"/>
      <c r="DH13" s="594"/>
      <c r="DI13" s="594"/>
      <c r="DJ13" s="594"/>
      <c r="DK13" s="594"/>
      <c r="DL13" s="594"/>
      <c r="DM13" s="594"/>
      <c r="DN13" s="594"/>
      <c r="DO13" s="594"/>
      <c r="DP13" s="595"/>
      <c r="DQ13" s="602">
        <v>732467</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61099</v>
      </c>
      <c r="BH14" s="594"/>
      <c r="BI14" s="594"/>
      <c r="BJ14" s="594"/>
      <c r="BK14" s="594"/>
      <c r="BL14" s="594"/>
      <c r="BM14" s="594"/>
      <c r="BN14" s="595"/>
      <c r="BO14" s="596">
        <v>1.5</v>
      </c>
      <c r="BP14" s="596"/>
      <c r="BQ14" s="596"/>
      <c r="BR14" s="596"/>
      <c r="BS14" s="602" t="s">
        <v>112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465247</v>
      </c>
      <c r="CS14" s="594"/>
      <c r="CT14" s="594"/>
      <c r="CU14" s="594"/>
      <c r="CV14" s="594"/>
      <c r="CW14" s="594"/>
      <c r="CX14" s="594"/>
      <c r="CY14" s="595"/>
      <c r="CZ14" s="596">
        <v>4.2</v>
      </c>
      <c r="DA14" s="596"/>
      <c r="DB14" s="596"/>
      <c r="DC14" s="596"/>
      <c r="DD14" s="602">
        <v>59182</v>
      </c>
      <c r="DE14" s="594"/>
      <c r="DF14" s="594"/>
      <c r="DG14" s="594"/>
      <c r="DH14" s="594"/>
      <c r="DI14" s="594"/>
      <c r="DJ14" s="594"/>
      <c r="DK14" s="594"/>
      <c r="DL14" s="594"/>
      <c r="DM14" s="594"/>
      <c r="DN14" s="594"/>
      <c r="DO14" s="594"/>
      <c r="DP14" s="595"/>
      <c r="DQ14" s="602">
        <v>418496</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13136</v>
      </c>
      <c r="S15" s="594"/>
      <c r="T15" s="594"/>
      <c r="U15" s="594"/>
      <c r="V15" s="594"/>
      <c r="W15" s="594"/>
      <c r="X15" s="594"/>
      <c r="Y15" s="595"/>
      <c r="Z15" s="596">
        <v>0.1</v>
      </c>
      <c r="AA15" s="596"/>
      <c r="AB15" s="596"/>
      <c r="AC15" s="596"/>
      <c r="AD15" s="597">
        <v>13136</v>
      </c>
      <c r="AE15" s="597"/>
      <c r="AF15" s="597"/>
      <c r="AG15" s="597"/>
      <c r="AH15" s="597"/>
      <c r="AI15" s="597"/>
      <c r="AJ15" s="597"/>
      <c r="AK15" s="597"/>
      <c r="AL15" s="598">
        <v>0.2</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231549</v>
      </c>
      <c r="BH15" s="594"/>
      <c r="BI15" s="594"/>
      <c r="BJ15" s="594"/>
      <c r="BK15" s="594"/>
      <c r="BL15" s="594"/>
      <c r="BM15" s="594"/>
      <c r="BN15" s="595"/>
      <c r="BO15" s="596">
        <v>5.6</v>
      </c>
      <c r="BP15" s="596"/>
      <c r="BQ15" s="596"/>
      <c r="BR15" s="596"/>
      <c r="BS15" s="602" t="s">
        <v>112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1303568</v>
      </c>
      <c r="CS15" s="594"/>
      <c r="CT15" s="594"/>
      <c r="CU15" s="594"/>
      <c r="CV15" s="594"/>
      <c r="CW15" s="594"/>
      <c r="CX15" s="594"/>
      <c r="CY15" s="595"/>
      <c r="CZ15" s="596">
        <v>11.8</v>
      </c>
      <c r="DA15" s="596"/>
      <c r="DB15" s="596"/>
      <c r="DC15" s="596"/>
      <c r="DD15" s="602">
        <v>66475</v>
      </c>
      <c r="DE15" s="594"/>
      <c r="DF15" s="594"/>
      <c r="DG15" s="594"/>
      <c r="DH15" s="594"/>
      <c r="DI15" s="594"/>
      <c r="DJ15" s="594"/>
      <c r="DK15" s="594"/>
      <c r="DL15" s="594"/>
      <c r="DM15" s="594"/>
      <c r="DN15" s="594"/>
      <c r="DO15" s="594"/>
      <c r="DP15" s="595"/>
      <c r="DQ15" s="602">
        <v>1092758</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2583266</v>
      </c>
      <c r="S16" s="594"/>
      <c r="T16" s="594"/>
      <c r="U16" s="594"/>
      <c r="V16" s="594"/>
      <c r="W16" s="594"/>
      <c r="X16" s="594"/>
      <c r="Y16" s="595"/>
      <c r="Z16" s="596">
        <v>22.3</v>
      </c>
      <c r="AA16" s="596"/>
      <c r="AB16" s="596"/>
      <c r="AC16" s="596"/>
      <c r="AD16" s="597">
        <v>2313088</v>
      </c>
      <c r="AE16" s="597"/>
      <c r="AF16" s="597"/>
      <c r="AG16" s="597"/>
      <c r="AH16" s="597"/>
      <c r="AI16" s="597"/>
      <c r="AJ16" s="597"/>
      <c r="AK16" s="597"/>
      <c r="AL16" s="598">
        <v>32.700000000000003</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2313088</v>
      </c>
      <c r="S17" s="594"/>
      <c r="T17" s="594"/>
      <c r="U17" s="594"/>
      <c r="V17" s="594"/>
      <c r="W17" s="594"/>
      <c r="X17" s="594"/>
      <c r="Y17" s="595"/>
      <c r="Z17" s="596">
        <v>20</v>
      </c>
      <c r="AA17" s="596"/>
      <c r="AB17" s="596"/>
      <c r="AC17" s="596"/>
      <c r="AD17" s="597">
        <v>2313088</v>
      </c>
      <c r="AE17" s="597"/>
      <c r="AF17" s="597"/>
      <c r="AG17" s="597"/>
      <c r="AH17" s="597"/>
      <c r="AI17" s="597"/>
      <c r="AJ17" s="597"/>
      <c r="AK17" s="597"/>
      <c r="AL17" s="598">
        <v>32.700000000000003</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1469200</v>
      </c>
      <c r="CS17" s="594"/>
      <c r="CT17" s="594"/>
      <c r="CU17" s="594"/>
      <c r="CV17" s="594"/>
      <c r="CW17" s="594"/>
      <c r="CX17" s="594"/>
      <c r="CY17" s="595"/>
      <c r="CZ17" s="596">
        <v>13.3</v>
      </c>
      <c r="DA17" s="596"/>
      <c r="DB17" s="596"/>
      <c r="DC17" s="596"/>
      <c r="DD17" s="602" t="s">
        <v>112</v>
      </c>
      <c r="DE17" s="594"/>
      <c r="DF17" s="594"/>
      <c r="DG17" s="594"/>
      <c r="DH17" s="594"/>
      <c r="DI17" s="594"/>
      <c r="DJ17" s="594"/>
      <c r="DK17" s="594"/>
      <c r="DL17" s="594"/>
      <c r="DM17" s="594"/>
      <c r="DN17" s="594"/>
      <c r="DO17" s="594"/>
      <c r="DP17" s="595"/>
      <c r="DQ17" s="602">
        <v>1452099</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270178</v>
      </c>
      <c r="S18" s="594"/>
      <c r="T18" s="594"/>
      <c r="U18" s="594"/>
      <c r="V18" s="594"/>
      <c r="W18" s="594"/>
      <c r="X18" s="594"/>
      <c r="Y18" s="595"/>
      <c r="Z18" s="596">
        <v>2.2999999999999998</v>
      </c>
      <c r="AA18" s="596"/>
      <c r="AB18" s="596"/>
      <c r="AC18" s="596"/>
      <c r="AD18" s="597" t="s">
        <v>112</v>
      </c>
      <c r="AE18" s="597"/>
      <c r="AF18" s="597"/>
      <c r="AG18" s="597"/>
      <c r="AH18" s="597"/>
      <c r="AI18" s="597"/>
      <c r="AJ18" s="597"/>
      <c r="AK18" s="597"/>
      <c r="AL18" s="598" t="s">
        <v>112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v>32183</v>
      </c>
      <c r="CS18" s="594"/>
      <c r="CT18" s="594"/>
      <c r="CU18" s="594"/>
      <c r="CV18" s="594"/>
      <c r="CW18" s="594"/>
      <c r="CX18" s="594"/>
      <c r="CY18" s="595"/>
      <c r="CZ18" s="596">
        <v>0.3</v>
      </c>
      <c r="DA18" s="596"/>
      <c r="DB18" s="596"/>
      <c r="DC18" s="596"/>
      <c r="DD18" s="602">
        <v>32183</v>
      </c>
      <c r="DE18" s="594"/>
      <c r="DF18" s="594"/>
      <c r="DG18" s="594"/>
      <c r="DH18" s="594"/>
      <c r="DI18" s="594"/>
      <c r="DJ18" s="594"/>
      <c r="DK18" s="594"/>
      <c r="DL18" s="594"/>
      <c r="DM18" s="594"/>
      <c r="DN18" s="594"/>
      <c r="DO18" s="594"/>
      <c r="DP18" s="595"/>
      <c r="DQ18" s="602">
        <v>32183</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125438</v>
      </c>
      <c r="BH19" s="594"/>
      <c r="BI19" s="594"/>
      <c r="BJ19" s="594"/>
      <c r="BK19" s="594"/>
      <c r="BL19" s="594"/>
      <c r="BM19" s="594"/>
      <c r="BN19" s="595"/>
      <c r="BO19" s="596">
        <v>3</v>
      </c>
      <c r="BP19" s="596"/>
      <c r="BQ19" s="596"/>
      <c r="BR19" s="596"/>
      <c r="BS19" s="602" t="s">
        <v>112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7267610</v>
      </c>
      <c r="S20" s="594"/>
      <c r="T20" s="594"/>
      <c r="U20" s="594"/>
      <c r="V20" s="594"/>
      <c r="W20" s="594"/>
      <c r="X20" s="594"/>
      <c r="Y20" s="595"/>
      <c r="Z20" s="596">
        <v>62.7</v>
      </c>
      <c r="AA20" s="596"/>
      <c r="AB20" s="596"/>
      <c r="AC20" s="596"/>
      <c r="AD20" s="597">
        <v>6989317</v>
      </c>
      <c r="AE20" s="597"/>
      <c r="AF20" s="597"/>
      <c r="AG20" s="597"/>
      <c r="AH20" s="597"/>
      <c r="AI20" s="597"/>
      <c r="AJ20" s="597"/>
      <c r="AK20" s="597"/>
      <c r="AL20" s="598">
        <v>98.7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117323</v>
      </c>
      <c r="BH20" s="594"/>
      <c r="BI20" s="594"/>
      <c r="BJ20" s="594"/>
      <c r="BK20" s="594"/>
      <c r="BL20" s="594"/>
      <c r="BM20" s="594"/>
      <c r="BN20" s="595"/>
      <c r="BO20" s="596">
        <v>2.8</v>
      </c>
      <c r="BP20" s="596"/>
      <c r="BQ20" s="596"/>
      <c r="BR20" s="596"/>
      <c r="BS20" s="602" t="s">
        <v>112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11042705</v>
      </c>
      <c r="CS20" s="594"/>
      <c r="CT20" s="594"/>
      <c r="CU20" s="594"/>
      <c r="CV20" s="594"/>
      <c r="CW20" s="594"/>
      <c r="CX20" s="594"/>
      <c r="CY20" s="595"/>
      <c r="CZ20" s="596">
        <v>100</v>
      </c>
      <c r="DA20" s="596"/>
      <c r="DB20" s="596"/>
      <c r="DC20" s="596"/>
      <c r="DD20" s="602">
        <v>1410783</v>
      </c>
      <c r="DE20" s="594"/>
      <c r="DF20" s="594"/>
      <c r="DG20" s="594"/>
      <c r="DH20" s="594"/>
      <c r="DI20" s="594"/>
      <c r="DJ20" s="594"/>
      <c r="DK20" s="594"/>
      <c r="DL20" s="594"/>
      <c r="DM20" s="594"/>
      <c r="DN20" s="594"/>
      <c r="DO20" s="594"/>
      <c r="DP20" s="595"/>
      <c r="DQ20" s="602">
        <v>8232172</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3387</v>
      </c>
      <c r="S21" s="594"/>
      <c r="T21" s="594"/>
      <c r="U21" s="594"/>
      <c r="V21" s="594"/>
      <c r="W21" s="594"/>
      <c r="X21" s="594"/>
      <c r="Y21" s="595"/>
      <c r="Z21" s="596">
        <v>0</v>
      </c>
      <c r="AA21" s="596"/>
      <c r="AB21" s="596"/>
      <c r="AC21" s="596"/>
      <c r="AD21" s="597">
        <v>3387</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117323</v>
      </c>
      <c r="BH21" s="594"/>
      <c r="BI21" s="594"/>
      <c r="BJ21" s="594"/>
      <c r="BK21" s="594"/>
      <c r="BL21" s="594"/>
      <c r="BM21" s="594"/>
      <c r="BN21" s="595"/>
      <c r="BO21" s="596">
        <v>2.8</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18402</v>
      </c>
      <c r="S22" s="594"/>
      <c r="T22" s="594"/>
      <c r="U22" s="594"/>
      <c r="V22" s="594"/>
      <c r="W22" s="594"/>
      <c r="X22" s="594"/>
      <c r="Y22" s="595"/>
      <c r="Z22" s="596">
        <v>0.2</v>
      </c>
      <c r="AA22" s="596"/>
      <c r="AB22" s="596"/>
      <c r="AC22" s="596"/>
      <c r="AD22" s="597" t="s">
        <v>112</v>
      </c>
      <c r="AE22" s="597"/>
      <c r="AF22" s="597"/>
      <c r="AG22" s="597"/>
      <c r="AH22" s="597"/>
      <c r="AI22" s="597"/>
      <c r="AJ22" s="597"/>
      <c r="AK22" s="597"/>
      <c r="AL22" s="598" t="s">
        <v>112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354831</v>
      </c>
      <c r="S23" s="594"/>
      <c r="T23" s="594"/>
      <c r="U23" s="594"/>
      <c r="V23" s="594"/>
      <c r="W23" s="594"/>
      <c r="X23" s="594"/>
      <c r="Y23" s="595"/>
      <c r="Z23" s="596">
        <v>3.1</v>
      </c>
      <c r="AA23" s="596"/>
      <c r="AB23" s="596"/>
      <c r="AC23" s="596"/>
      <c r="AD23" s="597">
        <v>51078</v>
      </c>
      <c r="AE23" s="597"/>
      <c r="AF23" s="597"/>
      <c r="AG23" s="597"/>
      <c r="AH23" s="597"/>
      <c r="AI23" s="597"/>
      <c r="AJ23" s="597"/>
      <c r="AK23" s="597"/>
      <c r="AL23" s="598">
        <v>0.7</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89570</v>
      </c>
      <c r="S24" s="594"/>
      <c r="T24" s="594"/>
      <c r="U24" s="594"/>
      <c r="V24" s="594"/>
      <c r="W24" s="594"/>
      <c r="X24" s="594"/>
      <c r="Y24" s="595"/>
      <c r="Z24" s="596">
        <v>0.8</v>
      </c>
      <c r="AA24" s="596"/>
      <c r="AB24" s="596"/>
      <c r="AC24" s="596"/>
      <c r="AD24" s="597" t="s">
        <v>112</v>
      </c>
      <c r="AE24" s="597"/>
      <c r="AF24" s="597"/>
      <c r="AG24" s="597"/>
      <c r="AH24" s="597"/>
      <c r="AI24" s="597"/>
      <c r="AJ24" s="597"/>
      <c r="AK24" s="597"/>
      <c r="AL24" s="598" t="s">
        <v>112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4303157</v>
      </c>
      <c r="CS24" s="583"/>
      <c r="CT24" s="583"/>
      <c r="CU24" s="583"/>
      <c r="CV24" s="583"/>
      <c r="CW24" s="583"/>
      <c r="CX24" s="583"/>
      <c r="CY24" s="584"/>
      <c r="CZ24" s="620">
        <v>39</v>
      </c>
      <c r="DA24" s="621"/>
      <c r="DB24" s="621"/>
      <c r="DC24" s="622"/>
      <c r="DD24" s="619">
        <v>3181259</v>
      </c>
      <c r="DE24" s="583"/>
      <c r="DF24" s="583"/>
      <c r="DG24" s="583"/>
      <c r="DH24" s="583"/>
      <c r="DI24" s="583"/>
      <c r="DJ24" s="583"/>
      <c r="DK24" s="584"/>
      <c r="DL24" s="619">
        <v>3143116</v>
      </c>
      <c r="DM24" s="583"/>
      <c r="DN24" s="583"/>
      <c r="DO24" s="583"/>
      <c r="DP24" s="583"/>
      <c r="DQ24" s="583"/>
      <c r="DR24" s="583"/>
      <c r="DS24" s="583"/>
      <c r="DT24" s="583"/>
      <c r="DU24" s="583"/>
      <c r="DV24" s="584"/>
      <c r="DW24" s="587">
        <v>41.1</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749686</v>
      </c>
      <c r="S25" s="594"/>
      <c r="T25" s="594"/>
      <c r="U25" s="594"/>
      <c r="V25" s="594"/>
      <c r="W25" s="594"/>
      <c r="X25" s="594"/>
      <c r="Y25" s="595"/>
      <c r="Z25" s="596">
        <v>6.5</v>
      </c>
      <c r="AA25" s="596"/>
      <c r="AB25" s="596"/>
      <c r="AC25" s="596"/>
      <c r="AD25" s="597" t="s">
        <v>112</v>
      </c>
      <c r="AE25" s="597"/>
      <c r="AF25" s="597"/>
      <c r="AG25" s="597"/>
      <c r="AH25" s="597"/>
      <c r="AI25" s="597"/>
      <c r="AJ25" s="597"/>
      <c r="AK25" s="597"/>
      <c r="AL25" s="598" t="s">
        <v>112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v>8115</v>
      </c>
      <c r="BH25" s="594"/>
      <c r="BI25" s="594"/>
      <c r="BJ25" s="594"/>
      <c r="BK25" s="594"/>
      <c r="BL25" s="594"/>
      <c r="BM25" s="594"/>
      <c r="BN25" s="595"/>
      <c r="BO25" s="596">
        <v>0.2</v>
      </c>
      <c r="BP25" s="596"/>
      <c r="BQ25" s="596"/>
      <c r="BR25" s="596"/>
      <c r="BS25" s="602" t="s">
        <v>112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1523633</v>
      </c>
      <c r="CS25" s="625"/>
      <c r="CT25" s="625"/>
      <c r="CU25" s="625"/>
      <c r="CV25" s="625"/>
      <c r="CW25" s="625"/>
      <c r="CX25" s="625"/>
      <c r="CY25" s="626"/>
      <c r="CZ25" s="627">
        <v>13.8</v>
      </c>
      <c r="DA25" s="628"/>
      <c r="DB25" s="628"/>
      <c r="DC25" s="629"/>
      <c r="DD25" s="602">
        <v>1212169</v>
      </c>
      <c r="DE25" s="625"/>
      <c r="DF25" s="625"/>
      <c r="DG25" s="625"/>
      <c r="DH25" s="625"/>
      <c r="DI25" s="625"/>
      <c r="DJ25" s="625"/>
      <c r="DK25" s="626"/>
      <c r="DL25" s="602">
        <v>1182581</v>
      </c>
      <c r="DM25" s="625"/>
      <c r="DN25" s="625"/>
      <c r="DO25" s="625"/>
      <c r="DP25" s="625"/>
      <c r="DQ25" s="625"/>
      <c r="DR25" s="625"/>
      <c r="DS25" s="625"/>
      <c r="DT25" s="625"/>
      <c r="DU25" s="625"/>
      <c r="DV25" s="626"/>
      <c r="DW25" s="598">
        <v>15.5</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998755</v>
      </c>
      <c r="CS26" s="594"/>
      <c r="CT26" s="594"/>
      <c r="CU26" s="594"/>
      <c r="CV26" s="594"/>
      <c r="CW26" s="594"/>
      <c r="CX26" s="594"/>
      <c r="CY26" s="595"/>
      <c r="CZ26" s="627">
        <v>9</v>
      </c>
      <c r="DA26" s="628"/>
      <c r="DB26" s="628"/>
      <c r="DC26" s="629"/>
      <c r="DD26" s="602">
        <v>702806</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544057</v>
      </c>
      <c r="S27" s="594"/>
      <c r="T27" s="594"/>
      <c r="U27" s="594"/>
      <c r="V27" s="594"/>
      <c r="W27" s="594"/>
      <c r="X27" s="594"/>
      <c r="Y27" s="595"/>
      <c r="Z27" s="596">
        <v>4.7</v>
      </c>
      <c r="AA27" s="596"/>
      <c r="AB27" s="596"/>
      <c r="AC27" s="596"/>
      <c r="AD27" s="597" t="s">
        <v>112</v>
      </c>
      <c r="AE27" s="597"/>
      <c r="AF27" s="597"/>
      <c r="AG27" s="597"/>
      <c r="AH27" s="597"/>
      <c r="AI27" s="597"/>
      <c r="AJ27" s="597"/>
      <c r="AK27" s="597"/>
      <c r="AL27" s="598" t="s">
        <v>112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4144602</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1310324</v>
      </c>
      <c r="CS27" s="625"/>
      <c r="CT27" s="625"/>
      <c r="CU27" s="625"/>
      <c r="CV27" s="625"/>
      <c r="CW27" s="625"/>
      <c r="CX27" s="625"/>
      <c r="CY27" s="626"/>
      <c r="CZ27" s="627">
        <v>11.9</v>
      </c>
      <c r="DA27" s="628"/>
      <c r="DB27" s="628"/>
      <c r="DC27" s="629"/>
      <c r="DD27" s="602">
        <v>516991</v>
      </c>
      <c r="DE27" s="625"/>
      <c r="DF27" s="625"/>
      <c r="DG27" s="625"/>
      <c r="DH27" s="625"/>
      <c r="DI27" s="625"/>
      <c r="DJ27" s="625"/>
      <c r="DK27" s="626"/>
      <c r="DL27" s="602">
        <v>508436</v>
      </c>
      <c r="DM27" s="625"/>
      <c r="DN27" s="625"/>
      <c r="DO27" s="625"/>
      <c r="DP27" s="625"/>
      <c r="DQ27" s="625"/>
      <c r="DR27" s="625"/>
      <c r="DS27" s="625"/>
      <c r="DT27" s="625"/>
      <c r="DU27" s="625"/>
      <c r="DV27" s="626"/>
      <c r="DW27" s="598">
        <v>6.7</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67827</v>
      </c>
      <c r="S28" s="594"/>
      <c r="T28" s="594"/>
      <c r="U28" s="594"/>
      <c r="V28" s="594"/>
      <c r="W28" s="594"/>
      <c r="X28" s="594"/>
      <c r="Y28" s="595"/>
      <c r="Z28" s="596">
        <v>0.6</v>
      </c>
      <c r="AA28" s="596"/>
      <c r="AB28" s="596"/>
      <c r="AC28" s="596"/>
      <c r="AD28" s="597">
        <v>28990</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1469200</v>
      </c>
      <c r="CS28" s="594"/>
      <c r="CT28" s="594"/>
      <c r="CU28" s="594"/>
      <c r="CV28" s="594"/>
      <c r="CW28" s="594"/>
      <c r="CX28" s="594"/>
      <c r="CY28" s="595"/>
      <c r="CZ28" s="627">
        <v>13.3</v>
      </c>
      <c r="DA28" s="628"/>
      <c r="DB28" s="628"/>
      <c r="DC28" s="629"/>
      <c r="DD28" s="602">
        <v>1452099</v>
      </c>
      <c r="DE28" s="594"/>
      <c r="DF28" s="594"/>
      <c r="DG28" s="594"/>
      <c r="DH28" s="594"/>
      <c r="DI28" s="594"/>
      <c r="DJ28" s="594"/>
      <c r="DK28" s="595"/>
      <c r="DL28" s="602">
        <v>1452099</v>
      </c>
      <c r="DM28" s="594"/>
      <c r="DN28" s="594"/>
      <c r="DO28" s="594"/>
      <c r="DP28" s="594"/>
      <c r="DQ28" s="594"/>
      <c r="DR28" s="594"/>
      <c r="DS28" s="594"/>
      <c r="DT28" s="594"/>
      <c r="DU28" s="594"/>
      <c r="DV28" s="595"/>
      <c r="DW28" s="598">
        <v>19</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5297</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1469200</v>
      </c>
      <c r="CS29" s="625"/>
      <c r="CT29" s="625"/>
      <c r="CU29" s="625"/>
      <c r="CV29" s="625"/>
      <c r="CW29" s="625"/>
      <c r="CX29" s="625"/>
      <c r="CY29" s="626"/>
      <c r="CZ29" s="627">
        <v>13.3</v>
      </c>
      <c r="DA29" s="628"/>
      <c r="DB29" s="628"/>
      <c r="DC29" s="629"/>
      <c r="DD29" s="602">
        <v>1452099</v>
      </c>
      <c r="DE29" s="625"/>
      <c r="DF29" s="625"/>
      <c r="DG29" s="625"/>
      <c r="DH29" s="625"/>
      <c r="DI29" s="625"/>
      <c r="DJ29" s="625"/>
      <c r="DK29" s="626"/>
      <c r="DL29" s="602">
        <v>1452099</v>
      </c>
      <c r="DM29" s="625"/>
      <c r="DN29" s="625"/>
      <c r="DO29" s="625"/>
      <c r="DP29" s="625"/>
      <c r="DQ29" s="625"/>
      <c r="DR29" s="625"/>
      <c r="DS29" s="625"/>
      <c r="DT29" s="625"/>
      <c r="DU29" s="625"/>
      <c r="DV29" s="626"/>
      <c r="DW29" s="598">
        <v>19</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423479</v>
      </c>
      <c r="S30" s="594"/>
      <c r="T30" s="594"/>
      <c r="U30" s="594"/>
      <c r="V30" s="594"/>
      <c r="W30" s="594"/>
      <c r="X30" s="594"/>
      <c r="Y30" s="595"/>
      <c r="Z30" s="596">
        <v>3.7</v>
      </c>
      <c r="AA30" s="596"/>
      <c r="AB30" s="596"/>
      <c r="AC30" s="596"/>
      <c r="AD30" s="597" t="s">
        <v>112</v>
      </c>
      <c r="AE30" s="597"/>
      <c r="AF30" s="597"/>
      <c r="AG30" s="597"/>
      <c r="AH30" s="597"/>
      <c r="AI30" s="597"/>
      <c r="AJ30" s="597"/>
      <c r="AK30" s="597"/>
      <c r="AL30" s="598" t="s">
        <v>112</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97.6</v>
      </c>
      <c r="BH30" s="652"/>
      <c r="BI30" s="652"/>
      <c r="BJ30" s="652"/>
      <c r="BK30" s="652"/>
      <c r="BL30" s="652"/>
      <c r="BM30" s="588">
        <v>89.3</v>
      </c>
      <c r="BN30" s="652"/>
      <c r="BO30" s="652"/>
      <c r="BP30" s="652"/>
      <c r="BQ30" s="653"/>
      <c r="BR30" s="651">
        <v>97.3</v>
      </c>
      <c r="BS30" s="652"/>
      <c r="BT30" s="652"/>
      <c r="BU30" s="652"/>
      <c r="BV30" s="652"/>
      <c r="BW30" s="652"/>
      <c r="BX30" s="588">
        <v>88.3</v>
      </c>
      <c r="BY30" s="652"/>
      <c r="BZ30" s="652"/>
      <c r="CA30" s="652"/>
      <c r="CB30" s="653"/>
      <c r="CD30" s="656"/>
      <c r="CE30" s="657"/>
      <c r="CF30" s="607" t="s">
        <v>294</v>
      </c>
      <c r="CG30" s="608"/>
      <c r="CH30" s="608"/>
      <c r="CI30" s="608"/>
      <c r="CJ30" s="608"/>
      <c r="CK30" s="608"/>
      <c r="CL30" s="608"/>
      <c r="CM30" s="608"/>
      <c r="CN30" s="608"/>
      <c r="CO30" s="608"/>
      <c r="CP30" s="608"/>
      <c r="CQ30" s="609"/>
      <c r="CR30" s="593">
        <v>1309447</v>
      </c>
      <c r="CS30" s="594"/>
      <c r="CT30" s="594"/>
      <c r="CU30" s="594"/>
      <c r="CV30" s="594"/>
      <c r="CW30" s="594"/>
      <c r="CX30" s="594"/>
      <c r="CY30" s="595"/>
      <c r="CZ30" s="627">
        <v>11.9</v>
      </c>
      <c r="DA30" s="628"/>
      <c r="DB30" s="628"/>
      <c r="DC30" s="629"/>
      <c r="DD30" s="602">
        <v>1292346</v>
      </c>
      <c r="DE30" s="594"/>
      <c r="DF30" s="594"/>
      <c r="DG30" s="594"/>
      <c r="DH30" s="594"/>
      <c r="DI30" s="594"/>
      <c r="DJ30" s="594"/>
      <c r="DK30" s="595"/>
      <c r="DL30" s="602">
        <v>1292346</v>
      </c>
      <c r="DM30" s="594"/>
      <c r="DN30" s="594"/>
      <c r="DO30" s="594"/>
      <c r="DP30" s="594"/>
      <c r="DQ30" s="594"/>
      <c r="DR30" s="594"/>
      <c r="DS30" s="594"/>
      <c r="DT30" s="594"/>
      <c r="DU30" s="594"/>
      <c r="DV30" s="595"/>
      <c r="DW30" s="598">
        <v>16.899999999999999</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660795</v>
      </c>
      <c r="S31" s="594"/>
      <c r="T31" s="594"/>
      <c r="U31" s="594"/>
      <c r="V31" s="594"/>
      <c r="W31" s="594"/>
      <c r="X31" s="594"/>
      <c r="Y31" s="595"/>
      <c r="Z31" s="596">
        <v>5.7</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99.2</v>
      </c>
      <c r="BH31" s="625"/>
      <c r="BI31" s="625"/>
      <c r="BJ31" s="625"/>
      <c r="BK31" s="625"/>
      <c r="BL31" s="625"/>
      <c r="BM31" s="599">
        <v>96.8</v>
      </c>
      <c r="BN31" s="649"/>
      <c r="BO31" s="649"/>
      <c r="BP31" s="649"/>
      <c r="BQ31" s="650"/>
      <c r="BR31" s="648">
        <v>98.7</v>
      </c>
      <c r="BS31" s="625"/>
      <c r="BT31" s="625"/>
      <c r="BU31" s="625"/>
      <c r="BV31" s="625"/>
      <c r="BW31" s="625"/>
      <c r="BX31" s="599">
        <v>95.2</v>
      </c>
      <c r="BY31" s="649"/>
      <c r="BZ31" s="649"/>
      <c r="CA31" s="649"/>
      <c r="CB31" s="650"/>
      <c r="CD31" s="656"/>
      <c r="CE31" s="657"/>
      <c r="CF31" s="607" t="s">
        <v>298</v>
      </c>
      <c r="CG31" s="608"/>
      <c r="CH31" s="608"/>
      <c r="CI31" s="608"/>
      <c r="CJ31" s="608"/>
      <c r="CK31" s="608"/>
      <c r="CL31" s="608"/>
      <c r="CM31" s="608"/>
      <c r="CN31" s="608"/>
      <c r="CO31" s="608"/>
      <c r="CP31" s="608"/>
      <c r="CQ31" s="609"/>
      <c r="CR31" s="593">
        <v>159753</v>
      </c>
      <c r="CS31" s="625"/>
      <c r="CT31" s="625"/>
      <c r="CU31" s="625"/>
      <c r="CV31" s="625"/>
      <c r="CW31" s="625"/>
      <c r="CX31" s="625"/>
      <c r="CY31" s="626"/>
      <c r="CZ31" s="627">
        <v>1.4</v>
      </c>
      <c r="DA31" s="628"/>
      <c r="DB31" s="628"/>
      <c r="DC31" s="629"/>
      <c r="DD31" s="602">
        <v>159753</v>
      </c>
      <c r="DE31" s="625"/>
      <c r="DF31" s="625"/>
      <c r="DG31" s="625"/>
      <c r="DH31" s="625"/>
      <c r="DI31" s="625"/>
      <c r="DJ31" s="625"/>
      <c r="DK31" s="626"/>
      <c r="DL31" s="602">
        <v>159753</v>
      </c>
      <c r="DM31" s="625"/>
      <c r="DN31" s="625"/>
      <c r="DO31" s="625"/>
      <c r="DP31" s="625"/>
      <c r="DQ31" s="625"/>
      <c r="DR31" s="625"/>
      <c r="DS31" s="625"/>
      <c r="DT31" s="625"/>
      <c r="DU31" s="625"/>
      <c r="DV31" s="626"/>
      <c r="DW31" s="598">
        <v>2.1</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152770</v>
      </c>
      <c r="S32" s="594"/>
      <c r="T32" s="594"/>
      <c r="U32" s="594"/>
      <c r="V32" s="594"/>
      <c r="W32" s="594"/>
      <c r="X32" s="594"/>
      <c r="Y32" s="595"/>
      <c r="Z32" s="596">
        <v>1.3</v>
      </c>
      <c r="AA32" s="596"/>
      <c r="AB32" s="596"/>
      <c r="AC32" s="596"/>
      <c r="AD32" s="597">
        <v>9362</v>
      </c>
      <c r="AE32" s="597"/>
      <c r="AF32" s="597"/>
      <c r="AG32" s="597"/>
      <c r="AH32" s="597"/>
      <c r="AI32" s="597"/>
      <c r="AJ32" s="597"/>
      <c r="AK32" s="597"/>
      <c r="AL32" s="598">
        <v>0.1</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96</v>
      </c>
      <c r="BH32" s="661"/>
      <c r="BI32" s="661"/>
      <c r="BJ32" s="661"/>
      <c r="BK32" s="661"/>
      <c r="BL32" s="661"/>
      <c r="BM32" s="662">
        <v>83.1</v>
      </c>
      <c r="BN32" s="661"/>
      <c r="BO32" s="661"/>
      <c r="BP32" s="661"/>
      <c r="BQ32" s="663"/>
      <c r="BR32" s="660">
        <v>95.8</v>
      </c>
      <c r="BS32" s="661"/>
      <c r="BT32" s="661"/>
      <c r="BU32" s="661"/>
      <c r="BV32" s="661"/>
      <c r="BW32" s="661"/>
      <c r="BX32" s="662">
        <v>82.4</v>
      </c>
      <c r="BY32" s="661"/>
      <c r="BZ32" s="661"/>
      <c r="CA32" s="661"/>
      <c r="CB32" s="663"/>
      <c r="CD32" s="658"/>
      <c r="CE32" s="659"/>
      <c r="CF32" s="607" t="s">
        <v>301</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1248200</v>
      </c>
      <c r="S33" s="594"/>
      <c r="T33" s="594"/>
      <c r="U33" s="594"/>
      <c r="V33" s="594"/>
      <c r="W33" s="594"/>
      <c r="X33" s="594"/>
      <c r="Y33" s="595"/>
      <c r="Z33" s="596">
        <v>10.8</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5328765</v>
      </c>
      <c r="CS33" s="625"/>
      <c r="CT33" s="625"/>
      <c r="CU33" s="625"/>
      <c r="CV33" s="625"/>
      <c r="CW33" s="625"/>
      <c r="CX33" s="625"/>
      <c r="CY33" s="626"/>
      <c r="CZ33" s="627">
        <v>48.3</v>
      </c>
      <c r="DA33" s="628"/>
      <c r="DB33" s="628"/>
      <c r="DC33" s="629"/>
      <c r="DD33" s="602">
        <v>4531627</v>
      </c>
      <c r="DE33" s="625"/>
      <c r="DF33" s="625"/>
      <c r="DG33" s="625"/>
      <c r="DH33" s="625"/>
      <c r="DI33" s="625"/>
      <c r="DJ33" s="625"/>
      <c r="DK33" s="626"/>
      <c r="DL33" s="602">
        <v>2825885</v>
      </c>
      <c r="DM33" s="625"/>
      <c r="DN33" s="625"/>
      <c r="DO33" s="625"/>
      <c r="DP33" s="625"/>
      <c r="DQ33" s="625"/>
      <c r="DR33" s="625"/>
      <c r="DS33" s="625"/>
      <c r="DT33" s="625"/>
      <c r="DU33" s="625"/>
      <c r="DV33" s="626"/>
      <c r="DW33" s="598">
        <v>37</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1917537</v>
      </c>
      <c r="CS34" s="594"/>
      <c r="CT34" s="594"/>
      <c r="CU34" s="594"/>
      <c r="CV34" s="594"/>
      <c r="CW34" s="594"/>
      <c r="CX34" s="594"/>
      <c r="CY34" s="595"/>
      <c r="CZ34" s="627">
        <v>17.399999999999999</v>
      </c>
      <c r="DA34" s="628"/>
      <c r="DB34" s="628"/>
      <c r="DC34" s="629"/>
      <c r="DD34" s="602">
        <v>1587673</v>
      </c>
      <c r="DE34" s="594"/>
      <c r="DF34" s="594"/>
      <c r="DG34" s="594"/>
      <c r="DH34" s="594"/>
      <c r="DI34" s="594"/>
      <c r="DJ34" s="594"/>
      <c r="DK34" s="595"/>
      <c r="DL34" s="602">
        <v>1126840</v>
      </c>
      <c r="DM34" s="594"/>
      <c r="DN34" s="594"/>
      <c r="DO34" s="594"/>
      <c r="DP34" s="594"/>
      <c r="DQ34" s="594"/>
      <c r="DR34" s="594"/>
      <c r="DS34" s="594"/>
      <c r="DT34" s="594"/>
      <c r="DU34" s="594"/>
      <c r="DV34" s="595"/>
      <c r="DW34" s="598">
        <v>14.7</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560000</v>
      </c>
      <c r="S35" s="594"/>
      <c r="T35" s="594"/>
      <c r="U35" s="594"/>
      <c r="V35" s="594"/>
      <c r="W35" s="594"/>
      <c r="X35" s="594"/>
      <c r="Y35" s="595"/>
      <c r="Z35" s="596">
        <v>4.8</v>
      </c>
      <c r="AA35" s="596"/>
      <c r="AB35" s="596"/>
      <c r="AC35" s="596"/>
      <c r="AD35" s="597" t="s">
        <v>112</v>
      </c>
      <c r="AE35" s="597"/>
      <c r="AF35" s="597"/>
      <c r="AG35" s="597"/>
      <c r="AH35" s="597"/>
      <c r="AI35" s="597"/>
      <c r="AJ35" s="597"/>
      <c r="AK35" s="597"/>
      <c r="AL35" s="598" t="s">
        <v>112</v>
      </c>
      <c r="AM35" s="599"/>
      <c r="AN35" s="599"/>
      <c r="AO35" s="600"/>
      <c r="AP35" s="186"/>
      <c r="AQ35" s="604" t="s">
        <v>309</v>
      </c>
      <c r="AR35" s="605"/>
      <c r="AS35" s="605"/>
      <c r="AT35" s="605"/>
      <c r="AU35" s="605"/>
      <c r="AV35" s="605"/>
      <c r="AW35" s="605"/>
      <c r="AX35" s="605"/>
      <c r="AY35" s="606"/>
      <c r="AZ35" s="582">
        <v>1162233</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76458</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138622</v>
      </c>
      <c r="CS35" s="625"/>
      <c r="CT35" s="625"/>
      <c r="CU35" s="625"/>
      <c r="CV35" s="625"/>
      <c r="CW35" s="625"/>
      <c r="CX35" s="625"/>
      <c r="CY35" s="626"/>
      <c r="CZ35" s="627">
        <v>1.3</v>
      </c>
      <c r="DA35" s="628"/>
      <c r="DB35" s="628"/>
      <c r="DC35" s="629"/>
      <c r="DD35" s="602">
        <v>132001</v>
      </c>
      <c r="DE35" s="625"/>
      <c r="DF35" s="625"/>
      <c r="DG35" s="625"/>
      <c r="DH35" s="625"/>
      <c r="DI35" s="625"/>
      <c r="DJ35" s="625"/>
      <c r="DK35" s="626"/>
      <c r="DL35" s="602">
        <v>132001</v>
      </c>
      <c r="DM35" s="625"/>
      <c r="DN35" s="625"/>
      <c r="DO35" s="625"/>
      <c r="DP35" s="625"/>
      <c r="DQ35" s="625"/>
      <c r="DR35" s="625"/>
      <c r="DS35" s="625"/>
      <c r="DT35" s="625"/>
      <c r="DU35" s="625"/>
      <c r="DV35" s="626"/>
      <c r="DW35" s="598">
        <v>1.7</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11585911</v>
      </c>
      <c r="S36" s="666"/>
      <c r="T36" s="666"/>
      <c r="U36" s="666"/>
      <c r="V36" s="666"/>
      <c r="W36" s="666"/>
      <c r="X36" s="666"/>
      <c r="Y36" s="667"/>
      <c r="Z36" s="668">
        <v>100</v>
      </c>
      <c r="AA36" s="668"/>
      <c r="AB36" s="668"/>
      <c r="AC36" s="668"/>
      <c r="AD36" s="669">
        <v>7082134</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325900</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33186</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1739724</v>
      </c>
      <c r="CS36" s="594"/>
      <c r="CT36" s="594"/>
      <c r="CU36" s="594"/>
      <c r="CV36" s="594"/>
      <c r="CW36" s="594"/>
      <c r="CX36" s="594"/>
      <c r="CY36" s="595"/>
      <c r="CZ36" s="627">
        <v>15.8</v>
      </c>
      <c r="DA36" s="628"/>
      <c r="DB36" s="628"/>
      <c r="DC36" s="629"/>
      <c r="DD36" s="602">
        <v>1435114</v>
      </c>
      <c r="DE36" s="594"/>
      <c r="DF36" s="594"/>
      <c r="DG36" s="594"/>
      <c r="DH36" s="594"/>
      <c r="DI36" s="594"/>
      <c r="DJ36" s="594"/>
      <c r="DK36" s="595"/>
      <c r="DL36" s="602">
        <v>1003722</v>
      </c>
      <c r="DM36" s="594"/>
      <c r="DN36" s="594"/>
      <c r="DO36" s="594"/>
      <c r="DP36" s="594"/>
      <c r="DQ36" s="594"/>
      <c r="DR36" s="594"/>
      <c r="DS36" s="594"/>
      <c r="DT36" s="594"/>
      <c r="DU36" s="594"/>
      <c r="DV36" s="595"/>
      <c r="DW36" s="598">
        <v>13.1</v>
      </c>
      <c r="DX36" s="623"/>
      <c r="DY36" s="623"/>
      <c r="DZ36" s="623"/>
      <c r="EA36" s="623"/>
      <c r="EB36" s="623"/>
      <c r="EC36" s="624"/>
    </row>
    <row r="37" spans="2:133" ht="11.25" customHeight="1">
      <c r="AQ37" s="672" t="s">
        <v>316</v>
      </c>
      <c r="AR37" s="673"/>
      <c r="AS37" s="673"/>
      <c r="AT37" s="673"/>
      <c r="AU37" s="673"/>
      <c r="AV37" s="673"/>
      <c r="AW37" s="673"/>
      <c r="AX37" s="673"/>
      <c r="AY37" s="674"/>
      <c r="AZ37" s="593">
        <v>33092</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3917</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709839</v>
      </c>
      <c r="CS37" s="625"/>
      <c r="CT37" s="625"/>
      <c r="CU37" s="625"/>
      <c r="CV37" s="625"/>
      <c r="CW37" s="625"/>
      <c r="CX37" s="625"/>
      <c r="CY37" s="626"/>
      <c r="CZ37" s="627">
        <v>6.4</v>
      </c>
      <c r="DA37" s="628"/>
      <c r="DB37" s="628"/>
      <c r="DC37" s="629"/>
      <c r="DD37" s="602">
        <v>585339</v>
      </c>
      <c r="DE37" s="625"/>
      <c r="DF37" s="625"/>
      <c r="DG37" s="625"/>
      <c r="DH37" s="625"/>
      <c r="DI37" s="625"/>
      <c r="DJ37" s="625"/>
      <c r="DK37" s="626"/>
      <c r="DL37" s="602">
        <v>522211</v>
      </c>
      <c r="DM37" s="625"/>
      <c r="DN37" s="625"/>
      <c r="DO37" s="625"/>
      <c r="DP37" s="625"/>
      <c r="DQ37" s="625"/>
      <c r="DR37" s="625"/>
      <c r="DS37" s="625"/>
      <c r="DT37" s="625"/>
      <c r="DU37" s="625"/>
      <c r="DV37" s="626"/>
      <c r="DW37" s="598">
        <v>6.8</v>
      </c>
      <c r="DX37" s="623"/>
      <c r="DY37" s="623"/>
      <c r="DZ37" s="623"/>
      <c r="EA37" s="623"/>
      <c r="EB37" s="623"/>
      <c r="EC37" s="624"/>
    </row>
    <row r="38" spans="2:133" ht="11.25" customHeight="1">
      <c r="AQ38" s="672" t="s">
        <v>319</v>
      </c>
      <c r="AR38" s="673"/>
      <c r="AS38" s="673"/>
      <c r="AT38" s="673"/>
      <c r="AU38" s="673"/>
      <c r="AV38" s="673"/>
      <c r="AW38" s="673"/>
      <c r="AX38" s="673"/>
      <c r="AY38" s="674"/>
      <c r="AZ38" s="593">
        <v>20478</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7450</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1141755</v>
      </c>
      <c r="CS38" s="594"/>
      <c r="CT38" s="594"/>
      <c r="CU38" s="594"/>
      <c r="CV38" s="594"/>
      <c r="CW38" s="594"/>
      <c r="CX38" s="594"/>
      <c r="CY38" s="595"/>
      <c r="CZ38" s="627">
        <v>10.3</v>
      </c>
      <c r="DA38" s="628"/>
      <c r="DB38" s="628"/>
      <c r="DC38" s="629"/>
      <c r="DD38" s="602">
        <v>1010247</v>
      </c>
      <c r="DE38" s="594"/>
      <c r="DF38" s="594"/>
      <c r="DG38" s="594"/>
      <c r="DH38" s="594"/>
      <c r="DI38" s="594"/>
      <c r="DJ38" s="594"/>
      <c r="DK38" s="595"/>
      <c r="DL38" s="602">
        <v>563322</v>
      </c>
      <c r="DM38" s="594"/>
      <c r="DN38" s="594"/>
      <c r="DO38" s="594"/>
      <c r="DP38" s="594"/>
      <c r="DQ38" s="594"/>
      <c r="DR38" s="594"/>
      <c r="DS38" s="594"/>
      <c r="DT38" s="594"/>
      <c r="DU38" s="594"/>
      <c r="DV38" s="595"/>
      <c r="DW38" s="598">
        <v>7.4</v>
      </c>
      <c r="DX38" s="623"/>
      <c r="DY38" s="623"/>
      <c r="DZ38" s="623"/>
      <c r="EA38" s="623"/>
      <c r="EB38" s="623"/>
      <c r="EC38" s="624"/>
    </row>
    <row r="39" spans="2:133" ht="11.25" customHeight="1">
      <c r="AQ39" s="672" t="s">
        <v>322</v>
      </c>
      <c r="AR39" s="673"/>
      <c r="AS39" s="673"/>
      <c r="AT39" s="673"/>
      <c r="AU39" s="673"/>
      <c r="AV39" s="673"/>
      <c r="AW39" s="673"/>
      <c r="AX39" s="673"/>
      <c r="AY39" s="674"/>
      <c r="AZ39" s="593" t="s">
        <v>323</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121</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391127</v>
      </c>
      <c r="CS39" s="625"/>
      <c r="CT39" s="625"/>
      <c r="CU39" s="625"/>
      <c r="CV39" s="625"/>
      <c r="CW39" s="625"/>
      <c r="CX39" s="625"/>
      <c r="CY39" s="626"/>
      <c r="CZ39" s="627">
        <v>3.5</v>
      </c>
      <c r="DA39" s="628"/>
      <c r="DB39" s="628"/>
      <c r="DC39" s="629"/>
      <c r="DD39" s="602">
        <v>366592</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202421</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83</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t="s">
        <v>323</v>
      </c>
      <c r="CS40" s="594"/>
      <c r="CT40" s="594"/>
      <c r="CU40" s="594"/>
      <c r="CV40" s="594"/>
      <c r="CW40" s="594"/>
      <c r="CX40" s="594"/>
      <c r="CY40" s="595"/>
      <c r="CZ40" s="627" t="s">
        <v>323</v>
      </c>
      <c r="DA40" s="628"/>
      <c r="DB40" s="628"/>
      <c r="DC40" s="629"/>
      <c r="DD40" s="602" t="s">
        <v>323</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580342</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238</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1410783</v>
      </c>
      <c r="CS42" s="594"/>
      <c r="CT42" s="594"/>
      <c r="CU42" s="594"/>
      <c r="CV42" s="594"/>
      <c r="CW42" s="594"/>
      <c r="CX42" s="594"/>
      <c r="CY42" s="595"/>
      <c r="CZ42" s="627">
        <v>12.8</v>
      </c>
      <c r="DA42" s="676"/>
      <c r="DB42" s="676"/>
      <c r="DC42" s="677"/>
      <c r="DD42" s="602">
        <v>519286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28360</v>
      </c>
      <c r="CS43" s="625"/>
      <c r="CT43" s="625"/>
      <c r="CU43" s="625"/>
      <c r="CV43" s="625"/>
      <c r="CW43" s="625"/>
      <c r="CX43" s="625"/>
      <c r="CY43" s="626"/>
      <c r="CZ43" s="627">
        <v>0.3</v>
      </c>
      <c r="DA43" s="628"/>
      <c r="DB43" s="628"/>
      <c r="DC43" s="629"/>
      <c r="DD43" s="602">
        <v>28360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1410783</v>
      </c>
      <c r="CS44" s="594"/>
      <c r="CT44" s="594"/>
      <c r="CU44" s="594"/>
      <c r="CV44" s="594"/>
      <c r="CW44" s="594"/>
      <c r="CX44" s="594"/>
      <c r="CY44" s="595"/>
      <c r="CZ44" s="627">
        <v>12.8</v>
      </c>
      <c r="DA44" s="676"/>
      <c r="DB44" s="676"/>
      <c r="DC44" s="677"/>
      <c r="DD44" s="602">
        <v>519286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227133</v>
      </c>
      <c r="CS45" s="625"/>
      <c r="CT45" s="625"/>
      <c r="CU45" s="625"/>
      <c r="CV45" s="625"/>
      <c r="CW45" s="625"/>
      <c r="CX45" s="625"/>
      <c r="CY45" s="626"/>
      <c r="CZ45" s="627">
        <v>2.1</v>
      </c>
      <c r="DA45" s="628"/>
      <c r="DB45" s="628"/>
      <c r="DC45" s="629"/>
      <c r="DD45" s="602">
        <v>13487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1159150</v>
      </c>
      <c r="CS46" s="594"/>
      <c r="CT46" s="594"/>
      <c r="CU46" s="594"/>
      <c r="CV46" s="594"/>
      <c r="CW46" s="594"/>
      <c r="CX46" s="594"/>
      <c r="CY46" s="595"/>
      <c r="CZ46" s="627">
        <v>10.5</v>
      </c>
      <c r="DA46" s="676"/>
      <c r="DB46" s="676"/>
      <c r="DC46" s="677"/>
      <c r="DD46" s="602">
        <v>503999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t="s">
        <v>323</v>
      </c>
      <c r="CS47" s="625"/>
      <c r="CT47" s="625"/>
      <c r="CU47" s="625"/>
      <c r="CV47" s="625"/>
      <c r="CW47" s="625"/>
      <c r="CX47" s="625"/>
      <c r="CY47" s="626"/>
      <c r="CZ47" s="627" t="s">
        <v>323</v>
      </c>
      <c r="DA47" s="628"/>
      <c r="DB47" s="628"/>
      <c r="DC47" s="629"/>
      <c r="DD47" s="602" t="s">
        <v>323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11042705</v>
      </c>
      <c r="CS49" s="661"/>
      <c r="CT49" s="661"/>
      <c r="CU49" s="661"/>
      <c r="CV49" s="661"/>
      <c r="CW49" s="661"/>
      <c r="CX49" s="661"/>
      <c r="CY49" s="688"/>
      <c r="CZ49" s="689">
        <v>100</v>
      </c>
      <c r="DA49" s="690"/>
      <c r="DB49" s="690"/>
      <c r="DC49" s="691"/>
      <c r="DD49" s="692">
        <v>8232172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11451</v>
      </c>
      <c r="R7" s="723"/>
      <c r="S7" s="723"/>
      <c r="T7" s="723"/>
      <c r="U7" s="723"/>
      <c r="V7" s="723">
        <v>10952</v>
      </c>
      <c r="W7" s="723"/>
      <c r="X7" s="723"/>
      <c r="Y7" s="723"/>
      <c r="Z7" s="723"/>
      <c r="AA7" s="723">
        <v>499</v>
      </c>
      <c r="AB7" s="723"/>
      <c r="AC7" s="723"/>
      <c r="AD7" s="723"/>
      <c r="AE7" s="724"/>
      <c r="AF7" s="725">
        <v>472</v>
      </c>
      <c r="AG7" s="726"/>
      <c r="AH7" s="726"/>
      <c r="AI7" s="726"/>
      <c r="AJ7" s="727"/>
      <c r="AK7" s="761">
        <v>403.76299999999998</v>
      </c>
      <c r="AL7" s="762"/>
      <c r="AM7" s="762"/>
      <c r="AN7" s="762"/>
      <c r="AO7" s="762"/>
      <c r="AP7" s="762">
        <v>16861</v>
      </c>
      <c r="AQ7" s="762"/>
      <c r="AR7" s="762"/>
      <c r="AS7" s="762"/>
      <c r="AT7" s="762"/>
      <c r="AU7" s="763"/>
      <c r="AV7" s="763"/>
      <c r="AW7" s="763"/>
      <c r="AX7" s="763"/>
      <c r="AY7" s="764"/>
      <c r="AZ7" s="203"/>
      <c r="BA7" s="203"/>
      <c r="BB7" s="203"/>
      <c r="BC7" s="203"/>
      <c r="BD7" s="203"/>
      <c r="BE7" s="204"/>
      <c r="BF7" s="204"/>
      <c r="BG7" s="204"/>
      <c r="BH7" s="204"/>
      <c r="BI7" s="204"/>
      <c r="BJ7" s="204"/>
      <c r="BK7" s="204"/>
      <c r="BL7" s="204"/>
      <c r="BM7" s="204"/>
      <c r="BN7" s="204"/>
      <c r="BO7" s="204"/>
      <c r="BP7" s="204"/>
      <c r="BQ7" s="210">
        <v>1</v>
      </c>
      <c r="BR7" s="211"/>
      <c r="BS7" s="765" t="s">
        <v>552</v>
      </c>
      <c r="BT7" s="766"/>
      <c r="BU7" s="766"/>
      <c r="BV7" s="766"/>
      <c r="BW7" s="766"/>
      <c r="BX7" s="766"/>
      <c r="BY7" s="766"/>
      <c r="BZ7" s="766"/>
      <c r="CA7" s="766"/>
      <c r="CB7" s="766"/>
      <c r="CC7" s="766"/>
      <c r="CD7" s="766"/>
      <c r="CE7" s="766"/>
      <c r="CF7" s="766"/>
      <c r="CG7" s="767"/>
      <c r="CH7" s="758">
        <v>0.74099999999999999</v>
      </c>
      <c r="CI7" s="759"/>
      <c r="CJ7" s="759"/>
      <c r="CK7" s="759"/>
      <c r="CL7" s="760"/>
      <c r="CM7" s="758">
        <v>28.73</v>
      </c>
      <c r="CN7" s="759"/>
      <c r="CO7" s="759"/>
      <c r="CP7" s="759"/>
      <c r="CQ7" s="760"/>
      <c r="CR7" s="758">
        <v>100</v>
      </c>
      <c r="CS7" s="759"/>
      <c r="CT7" s="759"/>
      <c r="CU7" s="759"/>
      <c r="CV7" s="760"/>
      <c r="CW7" s="758">
        <v>2.7</v>
      </c>
      <c r="CX7" s="759"/>
      <c r="CY7" s="759"/>
      <c r="CZ7" s="759"/>
      <c r="DA7" s="760"/>
      <c r="DB7" s="758" t="s">
        <v>563</v>
      </c>
      <c r="DC7" s="759"/>
      <c r="DD7" s="759"/>
      <c r="DE7" s="759"/>
      <c r="DF7" s="760"/>
      <c r="DG7" s="758" t="s">
        <v>563</v>
      </c>
      <c r="DH7" s="759"/>
      <c r="DI7" s="759"/>
      <c r="DJ7" s="759"/>
      <c r="DK7" s="760"/>
      <c r="DL7" s="758" t="s">
        <v>563</v>
      </c>
      <c r="DM7" s="759"/>
      <c r="DN7" s="759"/>
      <c r="DO7" s="759"/>
      <c r="DP7" s="760"/>
      <c r="DQ7" s="758" t="s">
        <v>563</v>
      </c>
      <c r="DR7" s="759"/>
      <c r="DS7" s="759"/>
      <c r="DT7" s="759"/>
      <c r="DU7" s="760"/>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27</v>
      </c>
      <c r="R8" s="747"/>
      <c r="S8" s="747"/>
      <c r="T8" s="747"/>
      <c r="U8" s="747"/>
      <c r="V8" s="747">
        <v>26</v>
      </c>
      <c r="W8" s="747"/>
      <c r="X8" s="747"/>
      <c r="Y8" s="747"/>
      <c r="Z8" s="747"/>
      <c r="AA8" s="747">
        <v>1</v>
      </c>
      <c r="AB8" s="747"/>
      <c r="AC8" s="747"/>
      <c r="AD8" s="747"/>
      <c r="AE8" s="748"/>
      <c r="AF8" s="749">
        <v>1</v>
      </c>
      <c r="AG8" s="750"/>
      <c r="AH8" s="750"/>
      <c r="AI8" s="750"/>
      <c r="AJ8" s="751"/>
      <c r="AK8" s="752" t="s">
        <v>553</v>
      </c>
      <c r="AL8" s="752"/>
      <c r="AM8" s="752"/>
      <c r="AN8" s="752"/>
      <c r="AO8" s="752"/>
      <c r="AP8" s="752">
        <v>6</v>
      </c>
      <c r="AQ8" s="752"/>
      <c r="AR8" s="752"/>
      <c r="AS8" s="752"/>
      <c r="AT8" s="752"/>
      <c r="AU8" s="753"/>
      <c r="AV8" s="753"/>
      <c r="AW8" s="753"/>
      <c r="AX8" s="753"/>
      <c r="AY8" s="754"/>
      <c r="AZ8" s="203"/>
      <c r="BA8" s="203"/>
      <c r="BB8" s="203"/>
      <c r="BC8" s="203"/>
      <c r="BD8" s="203"/>
      <c r="BE8" s="204"/>
      <c r="BF8" s="204"/>
      <c r="BG8" s="204"/>
      <c r="BH8" s="204"/>
      <c r="BI8" s="204"/>
      <c r="BJ8" s="204"/>
      <c r="BK8" s="204"/>
      <c r="BL8" s="204"/>
      <c r="BM8" s="204"/>
      <c r="BN8" s="204"/>
      <c r="BO8" s="204"/>
      <c r="BP8" s="204"/>
      <c r="BQ8" s="213">
        <v>2</v>
      </c>
      <c r="BR8" s="214"/>
      <c r="BS8" s="755"/>
      <c r="BT8" s="756"/>
      <c r="BU8" s="756"/>
      <c r="BV8" s="756"/>
      <c r="BW8" s="756"/>
      <c r="BX8" s="756"/>
      <c r="BY8" s="756"/>
      <c r="BZ8" s="756"/>
      <c r="CA8" s="756"/>
      <c r="CB8" s="756"/>
      <c r="CC8" s="756"/>
      <c r="CD8" s="756"/>
      <c r="CE8" s="756"/>
      <c r="CF8" s="756"/>
      <c r="CG8" s="757"/>
      <c r="CH8" s="768"/>
      <c r="CI8" s="769"/>
      <c r="CJ8" s="769"/>
      <c r="CK8" s="769"/>
      <c r="CL8" s="770"/>
      <c r="CM8" s="768"/>
      <c r="CN8" s="769"/>
      <c r="CO8" s="769"/>
      <c r="CP8" s="769"/>
      <c r="CQ8" s="770"/>
      <c r="CR8" s="768"/>
      <c r="CS8" s="769"/>
      <c r="CT8" s="769"/>
      <c r="CU8" s="769"/>
      <c r="CV8" s="770"/>
      <c r="CW8" s="768"/>
      <c r="CX8" s="769"/>
      <c r="CY8" s="769"/>
      <c r="CZ8" s="769"/>
      <c r="DA8" s="770"/>
      <c r="DB8" s="768"/>
      <c r="DC8" s="769"/>
      <c r="DD8" s="769"/>
      <c r="DE8" s="769"/>
      <c r="DF8" s="770"/>
      <c r="DG8" s="768"/>
      <c r="DH8" s="769"/>
      <c r="DI8" s="769"/>
      <c r="DJ8" s="769"/>
      <c r="DK8" s="770"/>
      <c r="DL8" s="768"/>
      <c r="DM8" s="769"/>
      <c r="DN8" s="769"/>
      <c r="DO8" s="769"/>
      <c r="DP8" s="770"/>
      <c r="DQ8" s="768"/>
      <c r="DR8" s="769"/>
      <c r="DS8" s="769"/>
      <c r="DT8" s="769"/>
      <c r="DU8" s="770"/>
      <c r="DV8" s="771"/>
      <c r="DW8" s="772"/>
      <c r="DX8" s="772"/>
      <c r="DY8" s="772"/>
      <c r="DZ8" s="773"/>
      <c r="EA8" s="205"/>
    </row>
    <row r="9" spans="1:131" s="206" customFormat="1" ht="26.25" customHeight="1">
      <c r="A9" s="212">
        <v>3</v>
      </c>
      <c r="B9" s="743" t="s">
        <v>369</v>
      </c>
      <c r="C9" s="744"/>
      <c r="D9" s="744"/>
      <c r="E9" s="744"/>
      <c r="F9" s="744"/>
      <c r="G9" s="744"/>
      <c r="H9" s="744"/>
      <c r="I9" s="744"/>
      <c r="J9" s="744"/>
      <c r="K9" s="744"/>
      <c r="L9" s="744"/>
      <c r="M9" s="744"/>
      <c r="N9" s="744"/>
      <c r="O9" s="744"/>
      <c r="P9" s="745"/>
      <c r="Q9" s="746">
        <v>60</v>
      </c>
      <c r="R9" s="747"/>
      <c r="S9" s="747"/>
      <c r="T9" s="747"/>
      <c r="U9" s="747"/>
      <c r="V9" s="747">
        <v>50</v>
      </c>
      <c r="W9" s="747"/>
      <c r="X9" s="747"/>
      <c r="Y9" s="747"/>
      <c r="Z9" s="747"/>
      <c r="AA9" s="747">
        <v>10</v>
      </c>
      <c r="AB9" s="747"/>
      <c r="AC9" s="747"/>
      <c r="AD9" s="747"/>
      <c r="AE9" s="748"/>
      <c r="AF9" s="749">
        <v>10</v>
      </c>
      <c r="AG9" s="750"/>
      <c r="AH9" s="750"/>
      <c r="AI9" s="750"/>
      <c r="AJ9" s="751"/>
      <c r="AK9" s="774">
        <v>10.516</v>
      </c>
      <c r="AL9" s="752"/>
      <c r="AM9" s="752"/>
      <c r="AN9" s="752"/>
      <c r="AO9" s="752"/>
      <c r="AP9" s="752">
        <v>43</v>
      </c>
      <c r="AQ9" s="752"/>
      <c r="AR9" s="752"/>
      <c r="AS9" s="752"/>
      <c r="AT9" s="752"/>
      <c r="AU9" s="753"/>
      <c r="AV9" s="753"/>
      <c r="AW9" s="753"/>
      <c r="AX9" s="753"/>
      <c r="AY9" s="754"/>
      <c r="AZ9" s="203"/>
      <c r="BA9" s="203"/>
      <c r="BB9" s="203"/>
      <c r="BC9" s="203"/>
      <c r="BD9" s="203"/>
      <c r="BE9" s="204"/>
      <c r="BF9" s="204"/>
      <c r="BG9" s="204"/>
      <c r="BH9" s="204"/>
      <c r="BI9" s="204"/>
      <c r="BJ9" s="204"/>
      <c r="BK9" s="204"/>
      <c r="BL9" s="204"/>
      <c r="BM9" s="204"/>
      <c r="BN9" s="204"/>
      <c r="BO9" s="204"/>
      <c r="BP9" s="204"/>
      <c r="BQ9" s="213">
        <v>3</v>
      </c>
      <c r="BR9" s="214"/>
      <c r="BS9" s="755"/>
      <c r="BT9" s="756"/>
      <c r="BU9" s="756"/>
      <c r="BV9" s="756"/>
      <c r="BW9" s="756"/>
      <c r="BX9" s="756"/>
      <c r="BY9" s="756"/>
      <c r="BZ9" s="756"/>
      <c r="CA9" s="756"/>
      <c r="CB9" s="756"/>
      <c r="CC9" s="756"/>
      <c r="CD9" s="756"/>
      <c r="CE9" s="756"/>
      <c r="CF9" s="756"/>
      <c r="CG9" s="757"/>
      <c r="CH9" s="768"/>
      <c r="CI9" s="769"/>
      <c r="CJ9" s="769"/>
      <c r="CK9" s="769"/>
      <c r="CL9" s="770"/>
      <c r="CM9" s="768"/>
      <c r="CN9" s="769"/>
      <c r="CO9" s="769"/>
      <c r="CP9" s="769"/>
      <c r="CQ9" s="770"/>
      <c r="CR9" s="768"/>
      <c r="CS9" s="769"/>
      <c r="CT9" s="769"/>
      <c r="CU9" s="769"/>
      <c r="CV9" s="770"/>
      <c r="CW9" s="768"/>
      <c r="CX9" s="769"/>
      <c r="CY9" s="769"/>
      <c r="CZ9" s="769"/>
      <c r="DA9" s="770"/>
      <c r="DB9" s="768"/>
      <c r="DC9" s="769"/>
      <c r="DD9" s="769"/>
      <c r="DE9" s="769"/>
      <c r="DF9" s="770"/>
      <c r="DG9" s="768"/>
      <c r="DH9" s="769"/>
      <c r="DI9" s="769"/>
      <c r="DJ9" s="769"/>
      <c r="DK9" s="770"/>
      <c r="DL9" s="768"/>
      <c r="DM9" s="769"/>
      <c r="DN9" s="769"/>
      <c r="DO9" s="769"/>
      <c r="DP9" s="770"/>
      <c r="DQ9" s="768"/>
      <c r="DR9" s="769"/>
      <c r="DS9" s="769"/>
      <c r="DT9" s="769"/>
      <c r="DU9" s="770"/>
      <c r="DV9" s="771"/>
      <c r="DW9" s="772"/>
      <c r="DX9" s="772"/>
      <c r="DY9" s="772"/>
      <c r="DZ9" s="773"/>
      <c r="EA9" s="205"/>
    </row>
    <row r="10" spans="1:131" s="206" customFormat="1" ht="26.25" customHeight="1">
      <c r="A10" s="212">
        <v>4</v>
      </c>
      <c r="B10" s="743" t="s">
        <v>370</v>
      </c>
      <c r="C10" s="744"/>
      <c r="D10" s="744"/>
      <c r="E10" s="744"/>
      <c r="F10" s="744"/>
      <c r="G10" s="744"/>
      <c r="H10" s="744"/>
      <c r="I10" s="744"/>
      <c r="J10" s="744"/>
      <c r="K10" s="744"/>
      <c r="L10" s="744"/>
      <c r="M10" s="744"/>
      <c r="N10" s="744"/>
      <c r="O10" s="744"/>
      <c r="P10" s="745"/>
      <c r="Q10" s="746">
        <v>10</v>
      </c>
      <c r="R10" s="747"/>
      <c r="S10" s="747"/>
      <c r="T10" s="747"/>
      <c r="U10" s="747"/>
      <c r="V10" s="747">
        <v>8</v>
      </c>
      <c r="W10" s="747"/>
      <c r="X10" s="747"/>
      <c r="Y10" s="747"/>
      <c r="Z10" s="747"/>
      <c r="AA10" s="747">
        <v>2</v>
      </c>
      <c r="AB10" s="747"/>
      <c r="AC10" s="747"/>
      <c r="AD10" s="747"/>
      <c r="AE10" s="748"/>
      <c r="AF10" s="749">
        <v>2</v>
      </c>
      <c r="AG10" s="750"/>
      <c r="AH10" s="750"/>
      <c r="AI10" s="750"/>
      <c r="AJ10" s="751"/>
      <c r="AK10" s="774">
        <v>5.2</v>
      </c>
      <c r="AL10" s="752"/>
      <c r="AM10" s="752"/>
      <c r="AN10" s="752"/>
      <c r="AO10" s="752"/>
      <c r="AP10" s="752" t="s">
        <v>554</v>
      </c>
      <c r="AQ10" s="752"/>
      <c r="AR10" s="752"/>
      <c r="AS10" s="752"/>
      <c r="AT10" s="752"/>
      <c r="AU10" s="753"/>
      <c r="AV10" s="753"/>
      <c r="AW10" s="753"/>
      <c r="AX10" s="753"/>
      <c r="AY10" s="754"/>
      <c r="AZ10" s="203"/>
      <c r="BA10" s="203"/>
      <c r="BB10" s="203"/>
      <c r="BC10" s="203"/>
      <c r="BD10" s="203"/>
      <c r="BE10" s="204"/>
      <c r="BF10" s="204"/>
      <c r="BG10" s="204"/>
      <c r="BH10" s="204"/>
      <c r="BI10" s="204"/>
      <c r="BJ10" s="204"/>
      <c r="BK10" s="204"/>
      <c r="BL10" s="204"/>
      <c r="BM10" s="204"/>
      <c r="BN10" s="204"/>
      <c r="BO10" s="204"/>
      <c r="BP10" s="204"/>
      <c r="BQ10" s="213">
        <v>4</v>
      </c>
      <c r="BR10" s="214"/>
      <c r="BS10" s="755"/>
      <c r="BT10" s="756"/>
      <c r="BU10" s="756"/>
      <c r="BV10" s="756"/>
      <c r="BW10" s="756"/>
      <c r="BX10" s="756"/>
      <c r="BY10" s="756"/>
      <c r="BZ10" s="756"/>
      <c r="CA10" s="756"/>
      <c r="CB10" s="756"/>
      <c r="CC10" s="756"/>
      <c r="CD10" s="756"/>
      <c r="CE10" s="756"/>
      <c r="CF10" s="756"/>
      <c r="CG10" s="757"/>
      <c r="CH10" s="768"/>
      <c r="CI10" s="769"/>
      <c r="CJ10" s="769"/>
      <c r="CK10" s="769"/>
      <c r="CL10" s="770"/>
      <c r="CM10" s="768"/>
      <c r="CN10" s="769"/>
      <c r="CO10" s="769"/>
      <c r="CP10" s="769"/>
      <c r="CQ10" s="770"/>
      <c r="CR10" s="768"/>
      <c r="CS10" s="769"/>
      <c r="CT10" s="769"/>
      <c r="CU10" s="769"/>
      <c r="CV10" s="770"/>
      <c r="CW10" s="768"/>
      <c r="CX10" s="769"/>
      <c r="CY10" s="769"/>
      <c r="CZ10" s="769"/>
      <c r="DA10" s="770"/>
      <c r="DB10" s="768"/>
      <c r="DC10" s="769"/>
      <c r="DD10" s="769"/>
      <c r="DE10" s="769"/>
      <c r="DF10" s="770"/>
      <c r="DG10" s="768"/>
      <c r="DH10" s="769"/>
      <c r="DI10" s="769"/>
      <c r="DJ10" s="769"/>
      <c r="DK10" s="770"/>
      <c r="DL10" s="768"/>
      <c r="DM10" s="769"/>
      <c r="DN10" s="769"/>
      <c r="DO10" s="769"/>
      <c r="DP10" s="770"/>
      <c r="DQ10" s="768"/>
      <c r="DR10" s="769"/>
      <c r="DS10" s="769"/>
      <c r="DT10" s="769"/>
      <c r="DU10" s="770"/>
      <c r="DV10" s="771"/>
      <c r="DW10" s="772"/>
      <c r="DX10" s="772"/>
      <c r="DY10" s="772"/>
      <c r="DZ10" s="773"/>
      <c r="EA10" s="205"/>
    </row>
    <row r="11" spans="1:131" s="206" customFormat="1" ht="26.25" customHeight="1">
      <c r="A11" s="212">
        <v>5</v>
      </c>
      <c r="B11" s="743" t="s">
        <v>371</v>
      </c>
      <c r="C11" s="744"/>
      <c r="D11" s="744"/>
      <c r="E11" s="744"/>
      <c r="F11" s="744"/>
      <c r="G11" s="744"/>
      <c r="H11" s="744"/>
      <c r="I11" s="744"/>
      <c r="J11" s="744"/>
      <c r="K11" s="744"/>
      <c r="L11" s="744"/>
      <c r="M11" s="744"/>
      <c r="N11" s="744"/>
      <c r="O11" s="744"/>
      <c r="P11" s="745"/>
      <c r="Q11" s="746">
        <v>10</v>
      </c>
      <c r="R11" s="747"/>
      <c r="S11" s="747"/>
      <c r="T11" s="747"/>
      <c r="U11" s="747"/>
      <c r="V11" s="747">
        <v>8</v>
      </c>
      <c r="W11" s="747"/>
      <c r="X11" s="747"/>
      <c r="Y11" s="747"/>
      <c r="Z11" s="747"/>
      <c r="AA11" s="747">
        <v>2</v>
      </c>
      <c r="AB11" s="747"/>
      <c r="AC11" s="747"/>
      <c r="AD11" s="747"/>
      <c r="AE11" s="748"/>
      <c r="AF11" s="749">
        <v>2</v>
      </c>
      <c r="AG11" s="750"/>
      <c r="AH11" s="750"/>
      <c r="AI11" s="750"/>
      <c r="AJ11" s="751"/>
      <c r="AK11" s="774">
        <v>4</v>
      </c>
      <c r="AL11" s="752"/>
      <c r="AM11" s="752"/>
      <c r="AN11" s="752"/>
      <c r="AO11" s="752"/>
      <c r="AP11" s="752" t="s">
        <v>554</v>
      </c>
      <c r="AQ11" s="752"/>
      <c r="AR11" s="752"/>
      <c r="AS11" s="752"/>
      <c r="AT11" s="752"/>
      <c r="AU11" s="753"/>
      <c r="AV11" s="753"/>
      <c r="AW11" s="753"/>
      <c r="AX11" s="753"/>
      <c r="AY11" s="754"/>
      <c r="AZ11" s="203"/>
      <c r="BA11" s="203"/>
      <c r="BB11" s="203"/>
      <c r="BC11" s="203"/>
      <c r="BD11" s="203"/>
      <c r="BE11" s="204"/>
      <c r="BF11" s="204"/>
      <c r="BG11" s="204"/>
      <c r="BH11" s="204"/>
      <c r="BI11" s="204"/>
      <c r="BJ11" s="204"/>
      <c r="BK11" s="204"/>
      <c r="BL11" s="204"/>
      <c r="BM11" s="204"/>
      <c r="BN11" s="204"/>
      <c r="BO11" s="204"/>
      <c r="BP11" s="204"/>
      <c r="BQ11" s="213">
        <v>5</v>
      </c>
      <c r="BR11" s="214"/>
      <c r="BS11" s="755"/>
      <c r="BT11" s="756"/>
      <c r="BU11" s="756"/>
      <c r="BV11" s="756"/>
      <c r="BW11" s="756"/>
      <c r="BX11" s="756"/>
      <c r="BY11" s="756"/>
      <c r="BZ11" s="756"/>
      <c r="CA11" s="756"/>
      <c r="CB11" s="756"/>
      <c r="CC11" s="756"/>
      <c r="CD11" s="756"/>
      <c r="CE11" s="756"/>
      <c r="CF11" s="756"/>
      <c r="CG11" s="757"/>
      <c r="CH11" s="768"/>
      <c r="CI11" s="769"/>
      <c r="CJ11" s="769"/>
      <c r="CK11" s="769"/>
      <c r="CL11" s="770"/>
      <c r="CM11" s="768"/>
      <c r="CN11" s="769"/>
      <c r="CO11" s="769"/>
      <c r="CP11" s="769"/>
      <c r="CQ11" s="770"/>
      <c r="CR11" s="768"/>
      <c r="CS11" s="769"/>
      <c r="CT11" s="769"/>
      <c r="CU11" s="769"/>
      <c r="CV11" s="770"/>
      <c r="CW11" s="768"/>
      <c r="CX11" s="769"/>
      <c r="CY11" s="769"/>
      <c r="CZ11" s="769"/>
      <c r="DA11" s="770"/>
      <c r="DB11" s="768"/>
      <c r="DC11" s="769"/>
      <c r="DD11" s="769"/>
      <c r="DE11" s="769"/>
      <c r="DF11" s="770"/>
      <c r="DG11" s="768"/>
      <c r="DH11" s="769"/>
      <c r="DI11" s="769"/>
      <c r="DJ11" s="769"/>
      <c r="DK11" s="770"/>
      <c r="DL11" s="768"/>
      <c r="DM11" s="769"/>
      <c r="DN11" s="769"/>
      <c r="DO11" s="769"/>
      <c r="DP11" s="770"/>
      <c r="DQ11" s="768"/>
      <c r="DR11" s="769"/>
      <c r="DS11" s="769"/>
      <c r="DT11" s="769"/>
      <c r="DU11" s="770"/>
      <c r="DV11" s="771"/>
      <c r="DW11" s="772"/>
      <c r="DX11" s="772"/>
      <c r="DY11" s="772"/>
      <c r="DZ11" s="773"/>
      <c r="EA11" s="205"/>
    </row>
    <row r="12" spans="1:131" s="206" customFormat="1" ht="26.25" customHeight="1">
      <c r="A12" s="212">
        <v>6</v>
      </c>
      <c r="B12" s="743" t="s">
        <v>372</v>
      </c>
      <c r="C12" s="744"/>
      <c r="D12" s="744"/>
      <c r="E12" s="744"/>
      <c r="F12" s="744"/>
      <c r="G12" s="744"/>
      <c r="H12" s="744"/>
      <c r="I12" s="744"/>
      <c r="J12" s="744"/>
      <c r="K12" s="744"/>
      <c r="L12" s="744"/>
      <c r="M12" s="744"/>
      <c r="N12" s="744"/>
      <c r="O12" s="744"/>
      <c r="P12" s="745"/>
      <c r="Q12" s="746">
        <v>4</v>
      </c>
      <c r="R12" s="747"/>
      <c r="S12" s="747"/>
      <c r="T12" s="747"/>
      <c r="U12" s="747"/>
      <c r="V12" s="747">
        <v>2</v>
      </c>
      <c r="W12" s="747"/>
      <c r="X12" s="747"/>
      <c r="Y12" s="747"/>
      <c r="Z12" s="747"/>
      <c r="AA12" s="747">
        <v>2</v>
      </c>
      <c r="AB12" s="747"/>
      <c r="AC12" s="747"/>
      <c r="AD12" s="747"/>
      <c r="AE12" s="748"/>
      <c r="AF12" s="749">
        <v>2</v>
      </c>
      <c r="AG12" s="750"/>
      <c r="AH12" s="750"/>
      <c r="AI12" s="750"/>
      <c r="AJ12" s="751"/>
      <c r="AK12" s="752" t="s">
        <v>553</v>
      </c>
      <c r="AL12" s="752"/>
      <c r="AM12" s="752"/>
      <c r="AN12" s="752"/>
      <c r="AO12" s="752"/>
      <c r="AP12" s="752" t="s">
        <v>554</v>
      </c>
      <c r="AQ12" s="752"/>
      <c r="AR12" s="752"/>
      <c r="AS12" s="752"/>
      <c r="AT12" s="752"/>
      <c r="AU12" s="753"/>
      <c r="AV12" s="753"/>
      <c r="AW12" s="753"/>
      <c r="AX12" s="753"/>
      <c r="AY12" s="754"/>
      <c r="AZ12" s="203"/>
      <c r="BA12" s="203"/>
      <c r="BB12" s="203"/>
      <c r="BC12" s="203"/>
      <c r="BD12" s="203"/>
      <c r="BE12" s="204"/>
      <c r="BF12" s="204"/>
      <c r="BG12" s="204"/>
      <c r="BH12" s="204"/>
      <c r="BI12" s="204"/>
      <c r="BJ12" s="204"/>
      <c r="BK12" s="204"/>
      <c r="BL12" s="204"/>
      <c r="BM12" s="204"/>
      <c r="BN12" s="204"/>
      <c r="BO12" s="204"/>
      <c r="BP12" s="204"/>
      <c r="BQ12" s="213">
        <v>6</v>
      </c>
      <c r="BR12" s="214"/>
      <c r="BS12" s="755"/>
      <c r="BT12" s="756"/>
      <c r="BU12" s="756"/>
      <c r="BV12" s="756"/>
      <c r="BW12" s="756"/>
      <c r="BX12" s="756"/>
      <c r="BY12" s="756"/>
      <c r="BZ12" s="756"/>
      <c r="CA12" s="756"/>
      <c r="CB12" s="756"/>
      <c r="CC12" s="756"/>
      <c r="CD12" s="756"/>
      <c r="CE12" s="756"/>
      <c r="CF12" s="756"/>
      <c r="CG12" s="757"/>
      <c r="CH12" s="768"/>
      <c r="CI12" s="769"/>
      <c r="CJ12" s="769"/>
      <c r="CK12" s="769"/>
      <c r="CL12" s="770"/>
      <c r="CM12" s="768"/>
      <c r="CN12" s="769"/>
      <c r="CO12" s="769"/>
      <c r="CP12" s="769"/>
      <c r="CQ12" s="770"/>
      <c r="CR12" s="768"/>
      <c r="CS12" s="769"/>
      <c r="CT12" s="769"/>
      <c r="CU12" s="769"/>
      <c r="CV12" s="770"/>
      <c r="CW12" s="768"/>
      <c r="CX12" s="769"/>
      <c r="CY12" s="769"/>
      <c r="CZ12" s="769"/>
      <c r="DA12" s="770"/>
      <c r="DB12" s="768"/>
      <c r="DC12" s="769"/>
      <c r="DD12" s="769"/>
      <c r="DE12" s="769"/>
      <c r="DF12" s="770"/>
      <c r="DG12" s="768"/>
      <c r="DH12" s="769"/>
      <c r="DI12" s="769"/>
      <c r="DJ12" s="769"/>
      <c r="DK12" s="770"/>
      <c r="DL12" s="768"/>
      <c r="DM12" s="769"/>
      <c r="DN12" s="769"/>
      <c r="DO12" s="769"/>
      <c r="DP12" s="770"/>
      <c r="DQ12" s="768"/>
      <c r="DR12" s="769"/>
      <c r="DS12" s="769"/>
      <c r="DT12" s="769"/>
      <c r="DU12" s="770"/>
      <c r="DV12" s="771"/>
      <c r="DW12" s="772"/>
      <c r="DX12" s="772"/>
      <c r="DY12" s="772"/>
      <c r="DZ12" s="773"/>
      <c r="EA12" s="205"/>
    </row>
    <row r="13" spans="1:131" s="206" customFormat="1" ht="26.25" customHeight="1">
      <c r="A13" s="212">
        <v>7</v>
      </c>
      <c r="B13" s="743" t="s">
        <v>373</v>
      </c>
      <c r="C13" s="744"/>
      <c r="D13" s="744"/>
      <c r="E13" s="744"/>
      <c r="F13" s="744"/>
      <c r="G13" s="744"/>
      <c r="H13" s="744"/>
      <c r="I13" s="744"/>
      <c r="J13" s="744"/>
      <c r="K13" s="744"/>
      <c r="L13" s="744"/>
      <c r="M13" s="744"/>
      <c r="N13" s="744"/>
      <c r="O13" s="744"/>
      <c r="P13" s="745"/>
      <c r="Q13" s="746">
        <v>24</v>
      </c>
      <c r="R13" s="747"/>
      <c r="S13" s="747"/>
      <c r="T13" s="747"/>
      <c r="U13" s="747"/>
      <c r="V13" s="747">
        <v>8</v>
      </c>
      <c r="W13" s="747"/>
      <c r="X13" s="747"/>
      <c r="Y13" s="747"/>
      <c r="Z13" s="747"/>
      <c r="AA13" s="747">
        <v>16</v>
      </c>
      <c r="AB13" s="747"/>
      <c r="AC13" s="747"/>
      <c r="AD13" s="747"/>
      <c r="AE13" s="748"/>
      <c r="AF13" s="749">
        <v>16</v>
      </c>
      <c r="AG13" s="750"/>
      <c r="AH13" s="750"/>
      <c r="AI13" s="750"/>
      <c r="AJ13" s="751"/>
      <c r="AK13" s="752" t="s">
        <v>553</v>
      </c>
      <c r="AL13" s="752"/>
      <c r="AM13" s="752"/>
      <c r="AN13" s="752"/>
      <c r="AO13" s="752"/>
      <c r="AP13" s="752" t="s">
        <v>554</v>
      </c>
      <c r="AQ13" s="752"/>
      <c r="AR13" s="752"/>
      <c r="AS13" s="752"/>
      <c r="AT13" s="752"/>
      <c r="AU13" s="753"/>
      <c r="AV13" s="753"/>
      <c r="AW13" s="753"/>
      <c r="AX13" s="753"/>
      <c r="AY13" s="754"/>
      <c r="AZ13" s="203"/>
      <c r="BA13" s="203"/>
      <c r="BB13" s="203"/>
      <c r="BC13" s="203"/>
      <c r="BD13" s="203"/>
      <c r="BE13" s="204"/>
      <c r="BF13" s="204"/>
      <c r="BG13" s="204"/>
      <c r="BH13" s="204"/>
      <c r="BI13" s="204"/>
      <c r="BJ13" s="204"/>
      <c r="BK13" s="204"/>
      <c r="BL13" s="204"/>
      <c r="BM13" s="204"/>
      <c r="BN13" s="204"/>
      <c r="BO13" s="204"/>
      <c r="BP13" s="204"/>
      <c r="BQ13" s="213">
        <v>7</v>
      </c>
      <c r="BR13" s="214"/>
      <c r="BS13" s="755"/>
      <c r="BT13" s="756"/>
      <c r="BU13" s="756"/>
      <c r="BV13" s="756"/>
      <c r="BW13" s="756"/>
      <c r="BX13" s="756"/>
      <c r="BY13" s="756"/>
      <c r="BZ13" s="756"/>
      <c r="CA13" s="756"/>
      <c r="CB13" s="756"/>
      <c r="CC13" s="756"/>
      <c r="CD13" s="756"/>
      <c r="CE13" s="756"/>
      <c r="CF13" s="756"/>
      <c r="CG13" s="757"/>
      <c r="CH13" s="768"/>
      <c r="CI13" s="769"/>
      <c r="CJ13" s="769"/>
      <c r="CK13" s="769"/>
      <c r="CL13" s="770"/>
      <c r="CM13" s="768"/>
      <c r="CN13" s="769"/>
      <c r="CO13" s="769"/>
      <c r="CP13" s="769"/>
      <c r="CQ13" s="770"/>
      <c r="CR13" s="768"/>
      <c r="CS13" s="769"/>
      <c r="CT13" s="769"/>
      <c r="CU13" s="769"/>
      <c r="CV13" s="770"/>
      <c r="CW13" s="768"/>
      <c r="CX13" s="769"/>
      <c r="CY13" s="769"/>
      <c r="CZ13" s="769"/>
      <c r="DA13" s="770"/>
      <c r="DB13" s="768"/>
      <c r="DC13" s="769"/>
      <c r="DD13" s="769"/>
      <c r="DE13" s="769"/>
      <c r="DF13" s="770"/>
      <c r="DG13" s="768"/>
      <c r="DH13" s="769"/>
      <c r="DI13" s="769"/>
      <c r="DJ13" s="769"/>
      <c r="DK13" s="770"/>
      <c r="DL13" s="768"/>
      <c r="DM13" s="769"/>
      <c r="DN13" s="769"/>
      <c r="DO13" s="769"/>
      <c r="DP13" s="770"/>
      <c r="DQ13" s="768"/>
      <c r="DR13" s="769"/>
      <c r="DS13" s="769"/>
      <c r="DT13" s="769"/>
      <c r="DU13" s="770"/>
      <c r="DV13" s="771"/>
      <c r="DW13" s="772"/>
      <c r="DX13" s="772"/>
      <c r="DY13" s="772"/>
      <c r="DZ13" s="773"/>
      <c r="EA13" s="205"/>
    </row>
    <row r="14" spans="1:131" s="206" customFormat="1" ht="26.25" customHeight="1">
      <c r="A14" s="212">
        <v>8</v>
      </c>
      <c r="B14" s="743" t="s">
        <v>374</v>
      </c>
      <c r="C14" s="744"/>
      <c r="D14" s="744"/>
      <c r="E14" s="744"/>
      <c r="F14" s="744"/>
      <c r="G14" s="744"/>
      <c r="H14" s="744"/>
      <c r="I14" s="744"/>
      <c r="J14" s="744"/>
      <c r="K14" s="744"/>
      <c r="L14" s="744"/>
      <c r="M14" s="744"/>
      <c r="N14" s="744"/>
      <c r="O14" s="744"/>
      <c r="P14" s="745"/>
      <c r="Q14" s="746">
        <v>13</v>
      </c>
      <c r="R14" s="747"/>
      <c r="S14" s="747"/>
      <c r="T14" s="747"/>
      <c r="U14" s="747"/>
      <c r="V14" s="747">
        <v>4</v>
      </c>
      <c r="W14" s="747"/>
      <c r="X14" s="747"/>
      <c r="Y14" s="747"/>
      <c r="Z14" s="747"/>
      <c r="AA14" s="747">
        <v>9</v>
      </c>
      <c r="AB14" s="747"/>
      <c r="AC14" s="747"/>
      <c r="AD14" s="747"/>
      <c r="AE14" s="748"/>
      <c r="AF14" s="749">
        <v>9</v>
      </c>
      <c r="AG14" s="750"/>
      <c r="AH14" s="750"/>
      <c r="AI14" s="750"/>
      <c r="AJ14" s="751"/>
      <c r="AK14" s="752" t="s">
        <v>553</v>
      </c>
      <c r="AL14" s="752"/>
      <c r="AM14" s="752"/>
      <c r="AN14" s="752"/>
      <c r="AO14" s="752"/>
      <c r="AP14" s="752" t="s">
        <v>554</v>
      </c>
      <c r="AQ14" s="752"/>
      <c r="AR14" s="752"/>
      <c r="AS14" s="752"/>
      <c r="AT14" s="752"/>
      <c r="AU14" s="753"/>
      <c r="AV14" s="753"/>
      <c r="AW14" s="753"/>
      <c r="AX14" s="753"/>
      <c r="AY14" s="754"/>
      <c r="AZ14" s="203"/>
      <c r="BA14" s="203"/>
      <c r="BB14" s="203"/>
      <c r="BC14" s="203"/>
      <c r="BD14" s="203"/>
      <c r="BE14" s="204"/>
      <c r="BF14" s="204"/>
      <c r="BG14" s="204"/>
      <c r="BH14" s="204"/>
      <c r="BI14" s="204"/>
      <c r="BJ14" s="204"/>
      <c r="BK14" s="204"/>
      <c r="BL14" s="204"/>
      <c r="BM14" s="204"/>
      <c r="BN14" s="204"/>
      <c r="BO14" s="204"/>
      <c r="BP14" s="204"/>
      <c r="BQ14" s="213">
        <v>8</v>
      </c>
      <c r="BR14" s="214"/>
      <c r="BS14" s="755"/>
      <c r="BT14" s="756"/>
      <c r="BU14" s="756"/>
      <c r="BV14" s="756"/>
      <c r="BW14" s="756"/>
      <c r="BX14" s="756"/>
      <c r="BY14" s="756"/>
      <c r="BZ14" s="756"/>
      <c r="CA14" s="756"/>
      <c r="CB14" s="756"/>
      <c r="CC14" s="756"/>
      <c r="CD14" s="756"/>
      <c r="CE14" s="756"/>
      <c r="CF14" s="756"/>
      <c r="CG14" s="757"/>
      <c r="CH14" s="768"/>
      <c r="CI14" s="769"/>
      <c r="CJ14" s="769"/>
      <c r="CK14" s="769"/>
      <c r="CL14" s="770"/>
      <c r="CM14" s="768"/>
      <c r="CN14" s="769"/>
      <c r="CO14" s="769"/>
      <c r="CP14" s="769"/>
      <c r="CQ14" s="770"/>
      <c r="CR14" s="768"/>
      <c r="CS14" s="769"/>
      <c r="CT14" s="769"/>
      <c r="CU14" s="769"/>
      <c r="CV14" s="770"/>
      <c r="CW14" s="768"/>
      <c r="CX14" s="769"/>
      <c r="CY14" s="769"/>
      <c r="CZ14" s="769"/>
      <c r="DA14" s="770"/>
      <c r="DB14" s="768"/>
      <c r="DC14" s="769"/>
      <c r="DD14" s="769"/>
      <c r="DE14" s="769"/>
      <c r="DF14" s="770"/>
      <c r="DG14" s="768"/>
      <c r="DH14" s="769"/>
      <c r="DI14" s="769"/>
      <c r="DJ14" s="769"/>
      <c r="DK14" s="770"/>
      <c r="DL14" s="768"/>
      <c r="DM14" s="769"/>
      <c r="DN14" s="769"/>
      <c r="DO14" s="769"/>
      <c r="DP14" s="770"/>
      <c r="DQ14" s="768"/>
      <c r="DR14" s="769"/>
      <c r="DS14" s="769"/>
      <c r="DT14" s="769"/>
      <c r="DU14" s="770"/>
      <c r="DV14" s="771"/>
      <c r="DW14" s="772"/>
      <c r="DX14" s="772"/>
      <c r="DY14" s="772"/>
      <c r="DZ14" s="773"/>
      <c r="EA14" s="205"/>
    </row>
    <row r="15" spans="1:131" s="206" customFormat="1" ht="26.25" customHeight="1">
      <c r="A15" s="212">
        <v>9</v>
      </c>
      <c r="B15" s="743" t="s">
        <v>375</v>
      </c>
      <c r="C15" s="744"/>
      <c r="D15" s="744"/>
      <c r="E15" s="744"/>
      <c r="F15" s="744"/>
      <c r="G15" s="744"/>
      <c r="H15" s="744"/>
      <c r="I15" s="744"/>
      <c r="J15" s="744"/>
      <c r="K15" s="744"/>
      <c r="L15" s="744"/>
      <c r="M15" s="744"/>
      <c r="N15" s="744"/>
      <c r="O15" s="744"/>
      <c r="P15" s="745"/>
      <c r="Q15" s="746">
        <v>7</v>
      </c>
      <c r="R15" s="747"/>
      <c r="S15" s="747"/>
      <c r="T15" s="747"/>
      <c r="U15" s="747"/>
      <c r="V15" s="747">
        <v>6</v>
      </c>
      <c r="W15" s="747"/>
      <c r="X15" s="747"/>
      <c r="Y15" s="747"/>
      <c r="Z15" s="747"/>
      <c r="AA15" s="747">
        <v>1</v>
      </c>
      <c r="AB15" s="747"/>
      <c r="AC15" s="747"/>
      <c r="AD15" s="747"/>
      <c r="AE15" s="748"/>
      <c r="AF15" s="749">
        <v>1</v>
      </c>
      <c r="AG15" s="750"/>
      <c r="AH15" s="750"/>
      <c r="AI15" s="750"/>
      <c r="AJ15" s="751"/>
      <c r="AK15" s="752" t="s">
        <v>553</v>
      </c>
      <c r="AL15" s="752"/>
      <c r="AM15" s="752"/>
      <c r="AN15" s="752"/>
      <c r="AO15" s="752"/>
      <c r="AP15" s="752" t="s">
        <v>554</v>
      </c>
      <c r="AQ15" s="752"/>
      <c r="AR15" s="752"/>
      <c r="AS15" s="752"/>
      <c r="AT15" s="752"/>
      <c r="AU15" s="753"/>
      <c r="AV15" s="753"/>
      <c r="AW15" s="753"/>
      <c r="AX15" s="753"/>
      <c r="AY15" s="754"/>
      <c r="AZ15" s="203"/>
      <c r="BA15" s="203"/>
      <c r="BB15" s="203"/>
      <c r="BC15" s="203"/>
      <c r="BD15" s="203"/>
      <c r="BE15" s="204"/>
      <c r="BF15" s="204"/>
      <c r="BG15" s="204"/>
      <c r="BH15" s="204"/>
      <c r="BI15" s="204"/>
      <c r="BJ15" s="204"/>
      <c r="BK15" s="204"/>
      <c r="BL15" s="204"/>
      <c r="BM15" s="204"/>
      <c r="BN15" s="204"/>
      <c r="BO15" s="204"/>
      <c r="BP15" s="204"/>
      <c r="BQ15" s="213">
        <v>9</v>
      </c>
      <c r="BR15" s="214"/>
      <c r="BS15" s="755"/>
      <c r="BT15" s="756"/>
      <c r="BU15" s="756"/>
      <c r="BV15" s="756"/>
      <c r="BW15" s="756"/>
      <c r="BX15" s="756"/>
      <c r="BY15" s="756"/>
      <c r="BZ15" s="756"/>
      <c r="CA15" s="756"/>
      <c r="CB15" s="756"/>
      <c r="CC15" s="756"/>
      <c r="CD15" s="756"/>
      <c r="CE15" s="756"/>
      <c r="CF15" s="756"/>
      <c r="CG15" s="757"/>
      <c r="CH15" s="768"/>
      <c r="CI15" s="769"/>
      <c r="CJ15" s="769"/>
      <c r="CK15" s="769"/>
      <c r="CL15" s="770"/>
      <c r="CM15" s="768"/>
      <c r="CN15" s="769"/>
      <c r="CO15" s="769"/>
      <c r="CP15" s="769"/>
      <c r="CQ15" s="770"/>
      <c r="CR15" s="768"/>
      <c r="CS15" s="769"/>
      <c r="CT15" s="769"/>
      <c r="CU15" s="769"/>
      <c r="CV15" s="770"/>
      <c r="CW15" s="768"/>
      <c r="CX15" s="769"/>
      <c r="CY15" s="769"/>
      <c r="CZ15" s="769"/>
      <c r="DA15" s="770"/>
      <c r="DB15" s="768"/>
      <c r="DC15" s="769"/>
      <c r="DD15" s="769"/>
      <c r="DE15" s="769"/>
      <c r="DF15" s="770"/>
      <c r="DG15" s="768"/>
      <c r="DH15" s="769"/>
      <c r="DI15" s="769"/>
      <c r="DJ15" s="769"/>
      <c r="DK15" s="770"/>
      <c r="DL15" s="768"/>
      <c r="DM15" s="769"/>
      <c r="DN15" s="769"/>
      <c r="DO15" s="769"/>
      <c r="DP15" s="770"/>
      <c r="DQ15" s="768"/>
      <c r="DR15" s="769"/>
      <c r="DS15" s="769"/>
      <c r="DT15" s="769"/>
      <c r="DU15" s="770"/>
      <c r="DV15" s="771"/>
      <c r="DW15" s="772"/>
      <c r="DX15" s="772"/>
      <c r="DY15" s="772"/>
      <c r="DZ15" s="773"/>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74"/>
      <c r="AL16" s="752"/>
      <c r="AM16" s="752"/>
      <c r="AN16" s="752"/>
      <c r="AO16" s="752"/>
      <c r="AP16" s="752"/>
      <c r="AQ16" s="752"/>
      <c r="AR16" s="752"/>
      <c r="AS16" s="752"/>
      <c r="AT16" s="752"/>
      <c r="AU16" s="753"/>
      <c r="AV16" s="753"/>
      <c r="AW16" s="753"/>
      <c r="AX16" s="753"/>
      <c r="AY16" s="754"/>
      <c r="AZ16" s="203"/>
      <c r="BA16" s="203"/>
      <c r="BB16" s="203"/>
      <c r="BC16" s="203"/>
      <c r="BD16" s="203"/>
      <c r="BE16" s="204"/>
      <c r="BF16" s="204"/>
      <c r="BG16" s="204"/>
      <c r="BH16" s="204"/>
      <c r="BI16" s="204"/>
      <c r="BJ16" s="204"/>
      <c r="BK16" s="204"/>
      <c r="BL16" s="204"/>
      <c r="BM16" s="204"/>
      <c r="BN16" s="204"/>
      <c r="BO16" s="204"/>
      <c r="BP16" s="204"/>
      <c r="BQ16" s="213">
        <v>10</v>
      </c>
      <c r="BR16" s="214"/>
      <c r="BS16" s="755"/>
      <c r="BT16" s="756"/>
      <c r="BU16" s="756"/>
      <c r="BV16" s="756"/>
      <c r="BW16" s="756"/>
      <c r="BX16" s="756"/>
      <c r="BY16" s="756"/>
      <c r="BZ16" s="756"/>
      <c r="CA16" s="756"/>
      <c r="CB16" s="756"/>
      <c r="CC16" s="756"/>
      <c r="CD16" s="756"/>
      <c r="CE16" s="756"/>
      <c r="CF16" s="756"/>
      <c r="CG16" s="757"/>
      <c r="CH16" s="768"/>
      <c r="CI16" s="769"/>
      <c r="CJ16" s="769"/>
      <c r="CK16" s="769"/>
      <c r="CL16" s="770"/>
      <c r="CM16" s="768"/>
      <c r="CN16" s="769"/>
      <c r="CO16" s="769"/>
      <c r="CP16" s="769"/>
      <c r="CQ16" s="770"/>
      <c r="CR16" s="768"/>
      <c r="CS16" s="769"/>
      <c r="CT16" s="769"/>
      <c r="CU16" s="769"/>
      <c r="CV16" s="770"/>
      <c r="CW16" s="768"/>
      <c r="CX16" s="769"/>
      <c r="CY16" s="769"/>
      <c r="CZ16" s="769"/>
      <c r="DA16" s="770"/>
      <c r="DB16" s="768"/>
      <c r="DC16" s="769"/>
      <c r="DD16" s="769"/>
      <c r="DE16" s="769"/>
      <c r="DF16" s="770"/>
      <c r="DG16" s="768"/>
      <c r="DH16" s="769"/>
      <c r="DI16" s="769"/>
      <c r="DJ16" s="769"/>
      <c r="DK16" s="770"/>
      <c r="DL16" s="768"/>
      <c r="DM16" s="769"/>
      <c r="DN16" s="769"/>
      <c r="DO16" s="769"/>
      <c r="DP16" s="770"/>
      <c r="DQ16" s="768"/>
      <c r="DR16" s="769"/>
      <c r="DS16" s="769"/>
      <c r="DT16" s="769"/>
      <c r="DU16" s="770"/>
      <c r="DV16" s="771"/>
      <c r="DW16" s="772"/>
      <c r="DX16" s="772"/>
      <c r="DY16" s="772"/>
      <c r="DZ16" s="773"/>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74"/>
      <c r="AL17" s="752"/>
      <c r="AM17" s="752"/>
      <c r="AN17" s="752"/>
      <c r="AO17" s="752"/>
      <c r="AP17" s="752"/>
      <c r="AQ17" s="752"/>
      <c r="AR17" s="752"/>
      <c r="AS17" s="752"/>
      <c r="AT17" s="752"/>
      <c r="AU17" s="753"/>
      <c r="AV17" s="753"/>
      <c r="AW17" s="753"/>
      <c r="AX17" s="753"/>
      <c r="AY17" s="754"/>
      <c r="AZ17" s="203"/>
      <c r="BA17" s="203"/>
      <c r="BB17" s="203"/>
      <c r="BC17" s="203"/>
      <c r="BD17" s="203"/>
      <c r="BE17" s="204"/>
      <c r="BF17" s="204"/>
      <c r="BG17" s="204"/>
      <c r="BH17" s="204"/>
      <c r="BI17" s="204"/>
      <c r="BJ17" s="204"/>
      <c r="BK17" s="204"/>
      <c r="BL17" s="204"/>
      <c r="BM17" s="204"/>
      <c r="BN17" s="204"/>
      <c r="BO17" s="204"/>
      <c r="BP17" s="204"/>
      <c r="BQ17" s="213">
        <v>11</v>
      </c>
      <c r="BR17" s="214"/>
      <c r="BS17" s="755"/>
      <c r="BT17" s="756"/>
      <c r="BU17" s="756"/>
      <c r="BV17" s="756"/>
      <c r="BW17" s="756"/>
      <c r="BX17" s="756"/>
      <c r="BY17" s="756"/>
      <c r="BZ17" s="756"/>
      <c r="CA17" s="756"/>
      <c r="CB17" s="756"/>
      <c r="CC17" s="756"/>
      <c r="CD17" s="756"/>
      <c r="CE17" s="756"/>
      <c r="CF17" s="756"/>
      <c r="CG17" s="757"/>
      <c r="CH17" s="768"/>
      <c r="CI17" s="769"/>
      <c r="CJ17" s="769"/>
      <c r="CK17" s="769"/>
      <c r="CL17" s="770"/>
      <c r="CM17" s="768"/>
      <c r="CN17" s="769"/>
      <c r="CO17" s="769"/>
      <c r="CP17" s="769"/>
      <c r="CQ17" s="770"/>
      <c r="CR17" s="768"/>
      <c r="CS17" s="769"/>
      <c r="CT17" s="769"/>
      <c r="CU17" s="769"/>
      <c r="CV17" s="770"/>
      <c r="CW17" s="768"/>
      <c r="CX17" s="769"/>
      <c r="CY17" s="769"/>
      <c r="CZ17" s="769"/>
      <c r="DA17" s="770"/>
      <c r="DB17" s="768"/>
      <c r="DC17" s="769"/>
      <c r="DD17" s="769"/>
      <c r="DE17" s="769"/>
      <c r="DF17" s="770"/>
      <c r="DG17" s="768"/>
      <c r="DH17" s="769"/>
      <c r="DI17" s="769"/>
      <c r="DJ17" s="769"/>
      <c r="DK17" s="770"/>
      <c r="DL17" s="768"/>
      <c r="DM17" s="769"/>
      <c r="DN17" s="769"/>
      <c r="DO17" s="769"/>
      <c r="DP17" s="770"/>
      <c r="DQ17" s="768"/>
      <c r="DR17" s="769"/>
      <c r="DS17" s="769"/>
      <c r="DT17" s="769"/>
      <c r="DU17" s="770"/>
      <c r="DV17" s="771"/>
      <c r="DW17" s="772"/>
      <c r="DX17" s="772"/>
      <c r="DY17" s="772"/>
      <c r="DZ17" s="773"/>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74"/>
      <c r="AL18" s="752"/>
      <c r="AM18" s="752"/>
      <c r="AN18" s="752"/>
      <c r="AO18" s="752"/>
      <c r="AP18" s="752"/>
      <c r="AQ18" s="752"/>
      <c r="AR18" s="752"/>
      <c r="AS18" s="752"/>
      <c r="AT18" s="752"/>
      <c r="AU18" s="753"/>
      <c r="AV18" s="753"/>
      <c r="AW18" s="753"/>
      <c r="AX18" s="753"/>
      <c r="AY18" s="754"/>
      <c r="AZ18" s="203"/>
      <c r="BA18" s="203"/>
      <c r="BB18" s="203"/>
      <c r="BC18" s="203"/>
      <c r="BD18" s="203"/>
      <c r="BE18" s="204"/>
      <c r="BF18" s="204"/>
      <c r="BG18" s="204"/>
      <c r="BH18" s="204"/>
      <c r="BI18" s="204"/>
      <c r="BJ18" s="204"/>
      <c r="BK18" s="204"/>
      <c r="BL18" s="204"/>
      <c r="BM18" s="204"/>
      <c r="BN18" s="204"/>
      <c r="BO18" s="204"/>
      <c r="BP18" s="204"/>
      <c r="BQ18" s="213">
        <v>12</v>
      </c>
      <c r="BR18" s="214"/>
      <c r="BS18" s="755"/>
      <c r="BT18" s="756"/>
      <c r="BU18" s="756"/>
      <c r="BV18" s="756"/>
      <c r="BW18" s="756"/>
      <c r="BX18" s="756"/>
      <c r="BY18" s="756"/>
      <c r="BZ18" s="756"/>
      <c r="CA18" s="756"/>
      <c r="CB18" s="756"/>
      <c r="CC18" s="756"/>
      <c r="CD18" s="756"/>
      <c r="CE18" s="756"/>
      <c r="CF18" s="756"/>
      <c r="CG18" s="757"/>
      <c r="CH18" s="768"/>
      <c r="CI18" s="769"/>
      <c r="CJ18" s="769"/>
      <c r="CK18" s="769"/>
      <c r="CL18" s="770"/>
      <c r="CM18" s="768"/>
      <c r="CN18" s="769"/>
      <c r="CO18" s="769"/>
      <c r="CP18" s="769"/>
      <c r="CQ18" s="770"/>
      <c r="CR18" s="768"/>
      <c r="CS18" s="769"/>
      <c r="CT18" s="769"/>
      <c r="CU18" s="769"/>
      <c r="CV18" s="770"/>
      <c r="CW18" s="768"/>
      <c r="CX18" s="769"/>
      <c r="CY18" s="769"/>
      <c r="CZ18" s="769"/>
      <c r="DA18" s="770"/>
      <c r="DB18" s="768"/>
      <c r="DC18" s="769"/>
      <c r="DD18" s="769"/>
      <c r="DE18" s="769"/>
      <c r="DF18" s="770"/>
      <c r="DG18" s="768"/>
      <c r="DH18" s="769"/>
      <c r="DI18" s="769"/>
      <c r="DJ18" s="769"/>
      <c r="DK18" s="770"/>
      <c r="DL18" s="768"/>
      <c r="DM18" s="769"/>
      <c r="DN18" s="769"/>
      <c r="DO18" s="769"/>
      <c r="DP18" s="770"/>
      <c r="DQ18" s="768"/>
      <c r="DR18" s="769"/>
      <c r="DS18" s="769"/>
      <c r="DT18" s="769"/>
      <c r="DU18" s="770"/>
      <c r="DV18" s="771"/>
      <c r="DW18" s="772"/>
      <c r="DX18" s="772"/>
      <c r="DY18" s="772"/>
      <c r="DZ18" s="773"/>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74"/>
      <c r="AL19" s="752"/>
      <c r="AM19" s="752"/>
      <c r="AN19" s="752"/>
      <c r="AO19" s="752"/>
      <c r="AP19" s="752"/>
      <c r="AQ19" s="752"/>
      <c r="AR19" s="752"/>
      <c r="AS19" s="752"/>
      <c r="AT19" s="752"/>
      <c r="AU19" s="753"/>
      <c r="AV19" s="753"/>
      <c r="AW19" s="753"/>
      <c r="AX19" s="753"/>
      <c r="AY19" s="754"/>
      <c r="AZ19" s="203"/>
      <c r="BA19" s="203"/>
      <c r="BB19" s="203"/>
      <c r="BC19" s="203"/>
      <c r="BD19" s="203"/>
      <c r="BE19" s="204"/>
      <c r="BF19" s="204"/>
      <c r="BG19" s="204"/>
      <c r="BH19" s="204"/>
      <c r="BI19" s="204"/>
      <c r="BJ19" s="204"/>
      <c r="BK19" s="204"/>
      <c r="BL19" s="204"/>
      <c r="BM19" s="204"/>
      <c r="BN19" s="204"/>
      <c r="BO19" s="204"/>
      <c r="BP19" s="204"/>
      <c r="BQ19" s="213">
        <v>13</v>
      </c>
      <c r="BR19" s="214"/>
      <c r="BS19" s="755"/>
      <c r="BT19" s="756"/>
      <c r="BU19" s="756"/>
      <c r="BV19" s="756"/>
      <c r="BW19" s="756"/>
      <c r="BX19" s="756"/>
      <c r="BY19" s="756"/>
      <c r="BZ19" s="756"/>
      <c r="CA19" s="756"/>
      <c r="CB19" s="756"/>
      <c r="CC19" s="756"/>
      <c r="CD19" s="756"/>
      <c r="CE19" s="756"/>
      <c r="CF19" s="756"/>
      <c r="CG19" s="757"/>
      <c r="CH19" s="768"/>
      <c r="CI19" s="769"/>
      <c r="CJ19" s="769"/>
      <c r="CK19" s="769"/>
      <c r="CL19" s="770"/>
      <c r="CM19" s="768"/>
      <c r="CN19" s="769"/>
      <c r="CO19" s="769"/>
      <c r="CP19" s="769"/>
      <c r="CQ19" s="770"/>
      <c r="CR19" s="768"/>
      <c r="CS19" s="769"/>
      <c r="CT19" s="769"/>
      <c r="CU19" s="769"/>
      <c r="CV19" s="770"/>
      <c r="CW19" s="768"/>
      <c r="CX19" s="769"/>
      <c r="CY19" s="769"/>
      <c r="CZ19" s="769"/>
      <c r="DA19" s="770"/>
      <c r="DB19" s="768"/>
      <c r="DC19" s="769"/>
      <c r="DD19" s="769"/>
      <c r="DE19" s="769"/>
      <c r="DF19" s="770"/>
      <c r="DG19" s="768"/>
      <c r="DH19" s="769"/>
      <c r="DI19" s="769"/>
      <c r="DJ19" s="769"/>
      <c r="DK19" s="770"/>
      <c r="DL19" s="768"/>
      <c r="DM19" s="769"/>
      <c r="DN19" s="769"/>
      <c r="DO19" s="769"/>
      <c r="DP19" s="770"/>
      <c r="DQ19" s="768"/>
      <c r="DR19" s="769"/>
      <c r="DS19" s="769"/>
      <c r="DT19" s="769"/>
      <c r="DU19" s="770"/>
      <c r="DV19" s="771"/>
      <c r="DW19" s="772"/>
      <c r="DX19" s="772"/>
      <c r="DY19" s="772"/>
      <c r="DZ19" s="773"/>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74"/>
      <c r="AL20" s="752"/>
      <c r="AM20" s="752"/>
      <c r="AN20" s="752"/>
      <c r="AO20" s="752"/>
      <c r="AP20" s="752"/>
      <c r="AQ20" s="752"/>
      <c r="AR20" s="752"/>
      <c r="AS20" s="752"/>
      <c r="AT20" s="752"/>
      <c r="AU20" s="753"/>
      <c r="AV20" s="753"/>
      <c r="AW20" s="753"/>
      <c r="AX20" s="753"/>
      <c r="AY20" s="754"/>
      <c r="AZ20" s="203"/>
      <c r="BA20" s="203"/>
      <c r="BB20" s="203"/>
      <c r="BC20" s="203"/>
      <c r="BD20" s="203"/>
      <c r="BE20" s="204"/>
      <c r="BF20" s="204"/>
      <c r="BG20" s="204"/>
      <c r="BH20" s="204"/>
      <c r="BI20" s="204"/>
      <c r="BJ20" s="204"/>
      <c r="BK20" s="204"/>
      <c r="BL20" s="204"/>
      <c r="BM20" s="204"/>
      <c r="BN20" s="204"/>
      <c r="BO20" s="204"/>
      <c r="BP20" s="204"/>
      <c r="BQ20" s="213">
        <v>14</v>
      </c>
      <c r="BR20" s="214"/>
      <c r="BS20" s="755"/>
      <c r="BT20" s="756"/>
      <c r="BU20" s="756"/>
      <c r="BV20" s="756"/>
      <c r="BW20" s="756"/>
      <c r="BX20" s="756"/>
      <c r="BY20" s="756"/>
      <c r="BZ20" s="756"/>
      <c r="CA20" s="756"/>
      <c r="CB20" s="756"/>
      <c r="CC20" s="756"/>
      <c r="CD20" s="756"/>
      <c r="CE20" s="756"/>
      <c r="CF20" s="756"/>
      <c r="CG20" s="757"/>
      <c r="CH20" s="768"/>
      <c r="CI20" s="769"/>
      <c r="CJ20" s="769"/>
      <c r="CK20" s="769"/>
      <c r="CL20" s="770"/>
      <c r="CM20" s="768"/>
      <c r="CN20" s="769"/>
      <c r="CO20" s="769"/>
      <c r="CP20" s="769"/>
      <c r="CQ20" s="770"/>
      <c r="CR20" s="768"/>
      <c r="CS20" s="769"/>
      <c r="CT20" s="769"/>
      <c r="CU20" s="769"/>
      <c r="CV20" s="770"/>
      <c r="CW20" s="768"/>
      <c r="CX20" s="769"/>
      <c r="CY20" s="769"/>
      <c r="CZ20" s="769"/>
      <c r="DA20" s="770"/>
      <c r="DB20" s="768"/>
      <c r="DC20" s="769"/>
      <c r="DD20" s="769"/>
      <c r="DE20" s="769"/>
      <c r="DF20" s="770"/>
      <c r="DG20" s="768"/>
      <c r="DH20" s="769"/>
      <c r="DI20" s="769"/>
      <c r="DJ20" s="769"/>
      <c r="DK20" s="770"/>
      <c r="DL20" s="768"/>
      <c r="DM20" s="769"/>
      <c r="DN20" s="769"/>
      <c r="DO20" s="769"/>
      <c r="DP20" s="770"/>
      <c r="DQ20" s="768"/>
      <c r="DR20" s="769"/>
      <c r="DS20" s="769"/>
      <c r="DT20" s="769"/>
      <c r="DU20" s="770"/>
      <c r="DV20" s="771"/>
      <c r="DW20" s="772"/>
      <c r="DX20" s="772"/>
      <c r="DY20" s="772"/>
      <c r="DZ20" s="773"/>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74"/>
      <c r="AL21" s="752"/>
      <c r="AM21" s="752"/>
      <c r="AN21" s="752"/>
      <c r="AO21" s="752"/>
      <c r="AP21" s="752"/>
      <c r="AQ21" s="752"/>
      <c r="AR21" s="752"/>
      <c r="AS21" s="752"/>
      <c r="AT21" s="752"/>
      <c r="AU21" s="753"/>
      <c r="AV21" s="753"/>
      <c r="AW21" s="753"/>
      <c r="AX21" s="753"/>
      <c r="AY21" s="754"/>
      <c r="AZ21" s="203"/>
      <c r="BA21" s="203"/>
      <c r="BB21" s="203"/>
      <c r="BC21" s="203"/>
      <c r="BD21" s="203"/>
      <c r="BE21" s="204"/>
      <c r="BF21" s="204"/>
      <c r="BG21" s="204"/>
      <c r="BH21" s="204"/>
      <c r="BI21" s="204"/>
      <c r="BJ21" s="204"/>
      <c r="BK21" s="204"/>
      <c r="BL21" s="204"/>
      <c r="BM21" s="204"/>
      <c r="BN21" s="204"/>
      <c r="BO21" s="204"/>
      <c r="BP21" s="204"/>
      <c r="BQ21" s="213">
        <v>15</v>
      </c>
      <c r="BR21" s="214"/>
      <c r="BS21" s="755"/>
      <c r="BT21" s="756"/>
      <c r="BU21" s="756"/>
      <c r="BV21" s="756"/>
      <c r="BW21" s="756"/>
      <c r="BX21" s="756"/>
      <c r="BY21" s="756"/>
      <c r="BZ21" s="756"/>
      <c r="CA21" s="756"/>
      <c r="CB21" s="756"/>
      <c r="CC21" s="756"/>
      <c r="CD21" s="756"/>
      <c r="CE21" s="756"/>
      <c r="CF21" s="756"/>
      <c r="CG21" s="757"/>
      <c r="CH21" s="768"/>
      <c r="CI21" s="769"/>
      <c r="CJ21" s="769"/>
      <c r="CK21" s="769"/>
      <c r="CL21" s="770"/>
      <c r="CM21" s="768"/>
      <c r="CN21" s="769"/>
      <c r="CO21" s="769"/>
      <c r="CP21" s="769"/>
      <c r="CQ21" s="770"/>
      <c r="CR21" s="768"/>
      <c r="CS21" s="769"/>
      <c r="CT21" s="769"/>
      <c r="CU21" s="769"/>
      <c r="CV21" s="770"/>
      <c r="CW21" s="768"/>
      <c r="CX21" s="769"/>
      <c r="CY21" s="769"/>
      <c r="CZ21" s="769"/>
      <c r="DA21" s="770"/>
      <c r="DB21" s="768"/>
      <c r="DC21" s="769"/>
      <c r="DD21" s="769"/>
      <c r="DE21" s="769"/>
      <c r="DF21" s="770"/>
      <c r="DG21" s="768"/>
      <c r="DH21" s="769"/>
      <c r="DI21" s="769"/>
      <c r="DJ21" s="769"/>
      <c r="DK21" s="770"/>
      <c r="DL21" s="768"/>
      <c r="DM21" s="769"/>
      <c r="DN21" s="769"/>
      <c r="DO21" s="769"/>
      <c r="DP21" s="770"/>
      <c r="DQ21" s="768"/>
      <c r="DR21" s="769"/>
      <c r="DS21" s="769"/>
      <c r="DT21" s="769"/>
      <c r="DU21" s="770"/>
      <c r="DV21" s="771"/>
      <c r="DW21" s="772"/>
      <c r="DX21" s="772"/>
      <c r="DY21" s="772"/>
      <c r="DZ21" s="773"/>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376</v>
      </c>
      <c r="BA22" s="794"/>
      <c r="BB22" s="794"/>
      <c r="BC22" s="794"/>
      <c r="BD22" s="795"/>
      <c r="BE22" s="204"/>
      <c r="BF22" s="204"/>
      <c r="BG22" s="204"/>
      <c r="BH22" s="204"/>
      <c r="BI22" s="204"/>
      <c r="BJ22" s="204"/>
      <c r="BK22" s="204"/>
      <c r="BL22" s="204"/>
      <c r="BM22" s="204"/>
      <c r="BN22" s="204"/>
      <c r="BO22" s="204"/>
      <c r="BP22" s="204"/>
      <c r="BQ22" s="213">
        <v>16</v>
      </c>
      <c r="BR22" s="214"/>
      <c r="BS22" s="755"/>
      <c r="BT22" s="756"/>
      <c r="BU22" s="756"/>
      <c r="BV22" s="756"/>
      <c r="BW22" s="756"/>
      <c r="BX22" s="756"/>
      <c r="BY22" s="756"/>
      <c r="BZ22" s="756"/>
      <c r="CA22" s="756"/>
      <c r="CB22" s="756"/>
      <c r="CC22" s="756"/>
      <c r="CD22" s="756"/>
      <c r="CE22" s="756"/>
      <c r="CF22" s="756"/>
      <c r="CG22" s="757"/>
      <c r="CH22" s="768"/>
      <c r="CI22" s="769"/>
      <c r="CJ22" s="769"/>
      <c r="CK22" s="769"/>
      <c r="CL22" s="770"/>
      <c r="CM22" s="768"/>
      <c r="CN22" s="769"/>
      <c r="CO22" s="769"/>
      <c r="CP22" s="769"/>
      <c r="CQ22" s="770"/>
      <c r="CR22" s="768"/>
      <c r="CS22" s="769"/>
      <c r="CT22" s="769"/>
      <c r="CU22" s="769"/>
      <c r="CV22" s="770"/>
      <c r="CW22" s="768"/>
      <c r="CX22" s="769"/>
      <c r="CY22" s="769"/>
      <c r="CZ22" s="769"/>
      <c r="DA22" s="770"/>
      <c r="DB22" s="768"/>
      <c r="DC22" s="769"/>
      <c r="DD22" s="769"/>
      <c r="DE22" s="769"/>
      <c r="DF22" s="770"/>
      <c r="DG22" s="768"/>
      <c r="DH22" s="769"/>
      <c r="DI22" s="769"/>
      <c r="DJ22" s="769"/>
      <c r="DK22" s="770"/>
      <c r="DL22" s="768"/>
      <c r="DM22" s="769"/>
      <c r="DN22" s="769"/>
      <c r="DO22" s="769"/>
      <c r="DP22" s="770"/>
      <c r="DQ22" s="768"/>
      <c r="DR22" s="769"/>
      <c r="DS22" s="769"/>
      <c r="DT22" s="769"/>
      <c r="DU22" s="770"/>
      <c r="DV22" s="771"/>
      <c r="DW22" s="772"/>
      <c r="DX22" s="772"/>
      <c r="DY22" s="772"/>
      <c r="DZ22" s="773"/>
      <c r="EA22" s="205"/>
    </row>
    <row r="23" spans="1:131" s="206" customFormat="1" ht="26.25" customHeight="1" thickBot="1">
      <c r="A23" s="215" t="s">
        <v>377</v>
      </c>
      <c r="B23" s="778" t="s">
        <v>378</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516</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5"/>
      <c r="BT23" s="756"/>
      <c r="BU23" s="756"/>
      <c r="BV23" s="756"/>
      <c r="BW23" s="756"/>
      <c r="BX23" s="756"/>
      <c r="BY23" s="756"/>
      <c r="BZ23" s="756"/>
      <c r="CA23" s="756"/>
      <c r="CB23" s="756"/>
      <c r="CC23" s="756"/>
      <c r="CD23" s="756"/>
      <c r="CE23" s="756"/>
      <c r="CF23" s="756"/>
      <c r="CG23" s="757"/>
      <c r="CH23" s="768"/>
      <c r="CI23" s="769"/>
      <c r="CJ23" s="769"/>
      <c r="CK23" s="769"/>
      <c r="CL23" s="770"/>
      <c r="CM23" s="768"/>
      <c r="CN23" s="769"/>
      <c r="CO23" s="769"/>
      <c r="CP23" s="769"/>
      <c r="CQ23" s="770"/>
      <c r="CR23" s="768"/>
      <c r="CS23" s="769"/>
      <c r="CT23" s="769"/>
      <c r="CU23" s="769"/>
      <c r="CV23" s="770"/>
      <c r="CW23" s="768"/>
      <c r="CX23" s="769"/>
      <c r="CY23" s="769"/>
      <c r="CZ23" s="769"/>
      <c r="DA23" s="770"/>
      <c r="DB23" s="768"/>
      <c r="DC23" s="769"/>
      <c r="DD23" s="769"/>
      <c r="DE23" s="769"/>
      <c r="DF23" s="770"/>
      <c r="DG23" s="768"/>
      <c r="DH23" s="769"/>
      <c r="DI23" s="769"/>
      <c r="DJ23" s="769"/>
      <c r="DK23" s="770"/>
      <c r="DL23" s="768"/>
      <c r="DM23" s="769"/>
      <c r="DN23" s="769"/>
      <c r="DO23" s="769"/>
      <c r="DP23" s="770"/>
      <c r="DQ23" s="768"/>
      <c r="DR23" s="769"/>
      <c r="DS23" s="769"/>
      <c r="DT23" s="769"/>
      <c r="DU23" s="770"/>
      <c r="DV23" s="771"/>
      <c r="DW23" s="772"/>
      <c r="DX23" s="772"/>
      <c r="DY23" s="772"/>
      <c r="DZ23" s="773"/>
      <c r="EA23" s="205"/>
    </row>
    <row r="24" spans="1:131" s="206" customFormat="1" ht="26.25" customHeight="1">
      <c r="A24" s="796" t="s">
        <v>379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5"/>
      <c r="BT24" s="756"/>
      <c r="BU24" s="756"/>
      <c r="BV24" s="756"/>
      <c r="BW24" s="756"/>
      <c r="BX24" s="756"/>
      <c r="BY24" s="756"/>
      <c r="BZ24" s="756"/>
      <c r="CA24" s="756"/>
      <c r="CB24" s="756"/>
      <c r="CC24" s="756"/>
      <c r="CD24" s="756"/>
      <c r="CE24" s="756"/>
      <c r="CF24" s="756"/>
      <c r="CG24" s="757"/>
      <c r="CH24" s="768"/>
      <c r="CI24" s="769"/>
      <c r="CJ24" s="769"/>
      <c r="CK24" s="769"/>
      <c r="CL24" s="770"/>
      <c r="CM24" s="768"/>
      <c r="CN24" s="769"/>
      <c r="CO24" s="769"/>
      <c r="CP24" s="769"/>
      <c r="CQ24" s="770"/>
      <c r="CR24" s="768"/>
      <c r="CS24" s="769"/>
      <c r="CT24" s="769"/>
      <c r="CU24" s="769"/>
      <c r="CV24" s="770"/>
      <c r="CW24" s="768"/>
      <c r="CX24" s="769"/>
      <c r="CY24" s="769"/>
      <c r="CZ24" s="769"/>
      <c r="DA24" s="770"/>
      <c r="DB24" s="768"/>
      <c r="DC24" s="769"/>
      <c r="DD24" s="769"/>
      <c r="DE24" s="769"/>
      <c r="DF24" s="770"/>
      <c r="DG24" s="768"/>
      <c r="DH24" s="769"/>
      <c r="DI24" s="769"/>
      <c r="DJ24" s="769"/>
      <c r="DK24" s="770"/>
      <c r="DL24" s="768"/>
      <c r="DM24" s="769"/>
      <c r="DN24" s="769"/>
      <c r="DO24" s="769"/>
      <c r="DP24" s="770"/>
      <c r="DQ24" s="768"/>
      <c r="DR24" s="769"/>
      <c r="DS24" s="769"/>
      <c r="DT24" s="769"/>
      <c r="DU24" s="770"/>
      <c r="DV24" s="771"/>
      <c r="DW24" s="772"/>
      <c r="DX24" s="772"/>
      <c r="DY24" s="772"/>
      <c r="DZ24" s="773"/>
      <c r="EA24" s="205"/>
    </row>
    <row r="25" spans="1:131" s="198" customFormat="1" ht="26.25" customHeight="1" thickBot="1">
      <c r="A25" s="737" t="s">
        <v>380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5"/>
      <c r="BT25" s="756"/>
      <c r="BU25" s="756"/>
      <c r="BV25" s="756"/>
      <c r="BW25" s="756"/>
      <c r="BX25" s="756"/>
      <c r="BY25" s="756"/>
      <c r="BZ25" s="756"/>
      <c r="CA25" s="756"/>
      <c r="CB25" s="756"/>
      <c r="CC25" s="756"/>
      <c r="CD25" s="756"/>
      <c r="CE25" s="756"/>
      <c r="CF25" s="756"/>
      <c r="CG25" s="757"/>
      <c r="CH25" s="768"/>
      <c r="CI25" s="769"/>
      <c r="CJ25" s="769"/>
      <c r="CK25" s="769"/>
      <c r="CL25" s="770"/>
      <c r="CM25" s="768"/>
      <c r="CN25" s="769"/>
      <c r="CO25" s="769"/>
      <c r="CP25" s="769"/>
      <c r="CQ25" s="770"/>
      <c r="CR25" s="768"/>
      <c r="CS25" s="769"/>
      <c r="CT25" s="769"/>
      <c r="CU25" s="769"/>
      <c r="CV25" s="770"/>
      <c r="CW25" s="768"/>
      <c r="CX25" s="769"/>
      <c r="CY25" s="769"/>
      <c r="CZ25" s="769"/>
      <c r="DA25" s="770"/>
      <c r="DB25" s="768"/>
      <c r="DC25" s="769"/>
      <c r="DD25" s="769"/>
      <c r="DE25" s="769"/>
      <c r="DF25" s="770"/>
      <c r="DG25" s="768"/>
      <c r="DH25" s="769"/>
      <c r="DI25" s="769"/>
      <c r="DJ25" s="769"/>
      <c r="DK25" s="770"/>
      <c r="DL25" s="768"/>
      <c r="DM25" s="769"/>
      <c r="DN25" s="769"/>
      <c r="DO25" s="769"/>
      <c r="DP25" s="770"/>
      <c r="DQ25" s="768"/>
      <c r="DR25" s="769"/>
      <c r="DS25" s="769"/>
      <c r="DT25" s="769"/>
      <c r="DU25" s="770"/>
      <c r="DV25" s="771"/>
      <c r="DW25" s="772"/>
      <c r="DX25" s="772"/>
      <c r="DY25" s="772"/>
      <c r="DZ25" s="773"/>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381</v>
      </c>
      <c r="R26" s="706"/>
      <c r="S26" s="706"/>
      <c r="T26" s="706"/>
      <c r="U26" s="707"/>
      <c r="V26" s="705" t="s">
        <v>382</v>
      </c>
      <c r="W26" s="706"/>
      <c r="X26" s="706"/>
      <c r="Y26" s="706"/>
      <c r="Z26" s="707"/>
      <c r="AA26" s="705" t="s">
        <v>383</v>
      </c>
      <c r="AB26" s="706"/>
      <c r="AC26" s="706"/>
      <c r="AD26" s="706"/>
      <c r="AE26" s="706"/>
      <c r="AF26" s="800" t="s">
        <v>384</v>
      </c>
      <c r="AG26" s="801"/>
      <c r="AH26" s="801"/>
      <c r="AI26" s="801"/>
      <c r="AJ26" s="802"/>
      <c r="AK26" s="706" t="s">
        <v>385</v>
      </c>
      <c r="AL26" s="706"/>
      <c r="AM26" s="706"/>
      <c r="AN26" s="706"/>
      <c r="AO26" s="707"/>
      <c r="AP26" s="705" t="s">
        <v>386</v>
      </c>
      <c r="AQ26" s="706"/>
      <c r="AR26" s="706"/>
      <c r="AS26" s="706"/>
      <c r="AT26" s="707"/>
      <c r="AU26" s="705" t="s">
        <v>387</v>
      </c>
      <c r="AV26" s="706"/>
      <c r="AW26" s="706"/>
      <c r="AX26" s="706"/>
      <c r="AY26" s="707"/>
      <c r="AZ26" s="705" t="s">
        <v>388</v>
      </c>
      <c r="BA26" s="706"/>
      <c r="BB26" s="706"/>
      <c r="BC26" s="706"/>
      <c r="BD26" s="707"/>
      <c r="BE26" s="705" t="s">
        <v>357</v>
      </c>
      <c r="BF26" s="706"/>
      <c r="BG26" s="706"/>
      <c r="BH26" s="706"/>
      <c r="BI26" s="717"/>
      <c r="BJ26" s="203"/>
      <c r="BK26" s="203"/>
      <c r="BL26" s="203"/>
      <c r="BM26" s="203"/>
      <c r="BN26" s="203"/>
      <c r="BO26" s="216"/>
      <c r="BP26" s="216"/>
      <c r="BQ26" s="213">
        <v>20</v>
      </c>
      <c r="BR26" s="214"/>
      <c r="BS26" s="755"/>
      <c r="BT26" s="756"/>
      <c r="BU26" s="756"/>
      <c r="BV26" s="756"/>
      <c r="BW26" s="756"/>
      <c r="BX26" s="756"/>
      <c r="BY26" s="756"/>
      <c r="BZ26" s="756"/>
      <c r="CA26" s="756"/>
      <c r="CB26" s="756"/>
      <c r="CC26" s="756"/>
      <c r="CD26" s="756"/>
      <c r="CE26" s="756"/>
      <c r="CF26" s="756"/>
      <c r="CG26" s="757"/>
      <c r="CH26" s="768"/>
      <c r="CI26" s="769"/>
      <c r="CJ26" s="769"/>
      <c r="CK26" s="769"/>
      <c r="CL26" s="770"/>
      <c r="CM26" s="768"/>
      <c r="CN26" s="769"/>
      <c r="CO26" s="769"/>
      <c r="CP26" s="769"/>
      <c r="CQ26" s="770"/>
      <c r="CR26" s="768"/>
      <c r="CS26" s="769"/>
      <c r="CT26" s="769"/>
      <c r="CU26" s="769"/>
      <c r="CV26" s="770"/>
      <c r="CW26" s="768"/>
      <c r="CX26" s="769"/>
      <c r="CY26" s="769"/>
      <c r="CZ26" s="769"/>
      <c r="DA26" s="770"/>
      <c r="DB26" s="768"/>
      <c r="DC26" s="769"/>
      <c r="DD26" s="769"/>
      <c r="DE26" s="769"/>
      <c r="DF26" s="770"/>
      <c r="DG26" s="768"/>
      <c r="DH26" s="769"/>
      <c r="DI26" s="769"/>
      <c r="DJ26" s="769"/>
      <c r="DK26" s="770"/>
      <c r="DL26" s="768"/>
      <c r="DM26" s="769"/>
      <c r="DN26" s="769"/>
      <c r="DO26" s="769"/>
      <c r="DP26" s="770"/>
      <c r="DQ26" s="768"/>
      <c r="DR26" s="769"/>
      <c r="DS26" s="769"/>
      <c r="DT26" s="769"/>
      <c r="DU26" s="770"/>
      <c r="DV26" s="771"/>
      <c r="DW26" s="772"/>
      <c r="DX26" s="772"/>
      <c r="DY26" s="772"/>
      <c r="DZ26" s="773"/>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5"/>
      <c r="BT27" s="756"/>
      <c r="BU27" s="756"/>
      <c r="BV27" s="756"/>
      <c r="BW27" s="756"/>
      <c r="BX27" s="756"/>
      <c r="BY27" s="756"/>
      <c r="BZ27" s="756"/>
      <c r="CA27" s="756"/>
      <c r="CB27" s="756"/>
      <c r="CC27" s="756"/>
      <c r="CD27" s="756"/>
      <c r="CE27" s="756"/>
      <c r="CF27" s="756"/>
      <c r="CG27" s="757"/>
      <c r="CH27" s="768"/>
      <c r="CI27" s="769"/>
      <c r="CJ27" s="769"/>
      <c r="CK27" s="769"/>
      <c r="CL27" s="770"/>
      <c r="CM27" s="768"/>
      <c r="CN27" s="769"/>
      <c r="CO27" s="769"/>
      <c r="CP27" s="769"/>
      <c r="CQ27" s="770"/>
      <c r="CR27" s="768"/>
      <c r="CS27" s="769"/>
      <c r="CT27" s="769"/>
      <c r="CU27" s="769"/>
      <c r="CV27" s="770"/>
      <c r="CW27" s="768"/>
      <c r="CX27" s="769"/>
      <c r="CY27" s="769"/>
      <c r="CZ27" s="769"/>
      <c r="DA27" s="770"/>
      <c r="DB27" s="768"/>
      <c r="DC27" s="769"/>
      <c r="DD27" s="769"/>
      <c r="DE27" s="769"/>
      <c r="DF27" s="770"/>
      <c r="DG27" s="768"/>
      <c r="DH27" s="769"/>
      <c r="DI27" s="769"/>
      <c r="DJ27" s="769"/>
      <c r="DK27" s="770"/>
      <c r="DL27" s="768"/>
      <c r="DM27" s="769"/>
      <c r="DN27" s="769"/>
      <c r="DO27" s="769"/>
      <c r="DP27" s="770"/>
      <c r="DQ27" s="768"/>
      <c r="DR27" s="769"/>
      <c r="DS27" s="769"/>
      <c r="DT27" s="769"/>
      <c r="DU27" s="770"/>
      <c r="DV27" s="771"/>
      <c r="DW27" s="772"/>
      <c r="DX27" s="772"/>
      <c r="DY27" s="772"/>
      <c r="DZ27" s="773"/>
      <c r="EA27" s="197"/>
    </row>
    <row r="28" spans="1:131" s="198" customFormat="1" ht="26.25" customHeight="1" thickTop="1">
      <c r="A28" s="217">
        <v>1</v>
      </c>
      <c r="B28" s="719" t="s">
        <v>389</v>
      </c>
      <c r="C28" s="720"/>
      <c r="D28" s="720"/>
      <c r="E28" s="720"/>
      <c r="F28" s="720"/>
      <c r="G28" s="720"/>
      <c r="H28" s="720"/>
      <c r="I28" s="720"/>
      <c r="J28" s="720"/>
      <c r="K28" s="720"/>
      <c r="L28" s="720"/>
      <c r="M28" s="720"/>
      <c r="N28" s="720"/>
      <c r="O28" s="720"/>
      <c r="P28" s="721"/>
      <c r="Q28" s="808">
        <v>2888</v>
      </c>
      <c r="R28" s="809"/>
      <c r="S28" s="809"/>
      <c r="T28" s="809"/>
      <c r="U28" s="809"/>
      <c r="V28" s="809">
        <v>2811</v>
      </c>
      <c r="W28" s="809"/>
      <c r="X28" s="809"/>
      <c r="Y28" s="809"/>
      <c r="Z28" s="809"/>
      <c r="AA28" s="809">
        <v>76</v>
      </c>
      <c r="AB28" s="809"/>
      <c r="AC28" s="809"/>
      <c r="AD28" s="809"/>
      <c r="AE28" s="810"/>
      <c r="AF28" s="811">
        <v>76</v>
      </c>
      <c r="AG28" s="809"/>
      <c r="AH28" s="809"/>
      <c r="AI28" s="809"/>
      <c r="AJ28" s="812"/>
      <c r="AK28" s="813">
        <v>202.42099999999999</v>
      </c>
      <c r="AL28" s="814"/>
      <c r="AM28" s="814"/>
      <c r="AN28" s="814"/>
      <c r="AO28" s="814"/>
      <c r="AP28" s="752" t="s">
        <v>554</v>
      </c>
      <c r="AQ28" s="752"/>
      <c r="AR28" s="752"/>
      <c r="AS28" s="752"/>
      <c r="AT28" s="752"/>
      <c r="AU28" s="752" t="s">
        <v>553</v>
      </c>
      <c r="AV28" s="752"/>
      <c r="AW28" s="752"/>
      <c r="AX28" s="752"/>
      <c r="AY28" s="752"/>
      <c r="AZ28" s="752" t="s">
        <v>553</v>
      </c>
      <c r="BA28" s="752"/>
      <c r="BB28" s="752"/>
      <c r="BC28" s="752"/>
      <c r="BD28" s="752"/>
      <c r="BE28" s="806"/>
      <c r="BF28" s="806"/>
      <c r="BG28" s="806"/>
      <c r="BH28" s="806"/>
      <c r="BI28" s="807"/>
      <c r="BJ28" s="203"/>
      <c r="BK28" s="203"/>
      <c r="BL28" s="203"/>
      <c r="BM28" s="203"/>
      <c r="BN28" s="203"/>
      <c r="BO28" s="216"/>
      <c r="BP28" s="216"/>
      <c r="BQ28" s="213">
        <v>22</v>
      </c>
      <c r="BR28" s="214"/>
      <c r="BS28" s="755"/>
      <c r="BT28" s="756"/>
      <c r="BU28" s="756"/>
      <c r="BV28" s="756"/>
      <c r="BW28" s="756"/>
      <c r="BX28" s="756"/>
      <c r="BY28" s="756"/>
      <c r="BZ28" s="756"/>
      <c r="CA28" s="756"/>
      <c r="CB28" s="756"/>
      <c r="CC28" s="756"/>
      <c r="CD28" s="756"/>
      <c r="CE28" s="756"/>
      <c r="CF28" s="756"/>
      <c r="CG28" s="757"/>
      <c r="CH28" s="768"/>
      <c r="CI28" s="769"/>
      <c r="CJ28" s="769"/>
      <c r="CK28" s="769"/>
      <c r="CL28" s="770"/>
      <c r="CM28" s="768"/>
      <c r="CN28" s="769"/>
      <c r="CO28" s="769"/>
      <c r="CP28" s="769"/>
      <c r="CQ28" s="770"/>
      <c r="CR28" s="768"/>
      <c r="CS28" s="769"/>
      <c r="CT28" s="769"/>
      <c r="CU28" s="769"/>
      <c r="CV28" s="770"/>
      <c r="CW28" s="768"/>
      <c r="CX28" s="769"/>
      <c r="CY28" s="769"/>
      <c r="CZ28" s="769"/>
      <c r="DA28" s="770"/>
      <c r="DB28" s="768"/>
      <c r="DC28" s="769"/>
      <c r="DD28" s="769"/>
      <c r="DE28" s="769"/>
      <c r="DF28" s="770"/>
      <c r="DG28" s="768"/>
      <c r="DH28" s="769"/>
      <c r="DI28" s="769"/>
      <c r="DJ28" s="769"/>
      <c r="DK28" s="770"/>
      <c r="DL28" s="768"/>
      <c r="DM28" s="769"/>
      <c r="DN28" s="769"/>
      <c r="DO28" s="769"/>
      <c r="DP28" s="770"/>
      <c r="DQ28" s="768"/>
      <c r="DR28" s="769"/>
      <c r="DS28" s="769"/>
      <c r="DT28" s="769"/>
      <c r="DU28" s="770"/>
      <c r="DV28" s="771"/>
      <c r="DW28" s="772"/>
      <c r="DX28" s="772"/>
      <c r="DY28" s="772"/>
      <c r="DZ28" s="773"/>
      <c r="EA28" s="197"/>
    </row>
    <row r="29" spans="1:131" s="198" customFormat="1" ht="26.25" customHeight="1">
      <c r="A29" s="217">
        <v>2</v>
      </c>
      <c r="B29" s="743" t="s">
        <v>390</v>
      </c>
      <c r="C29" s="744"/>
      <c r="D29" s="744"/>
      <c r="E29" s="744"/>
      <c r="F29" s="744"/>
      <c r="G29" s="744"/>
      <c r="H29" s="744"/>
      <c r="I29" s="744"/>
      <c r="J29" s="744"/>
      <c r="K29" s="744"/>
      <c r="L29" s="744"/>
      <c r="M29" s="744"/>
      <c r="N29" s="744"/>
      <c r="O29" s="744"/>
      <c r="P29" s="745"/>
      <c r="Q29" s="746">
        <v>220</v>
      </c>
      <c r="R29" s="747"/>
      <c r="S29" s="747"/>
      <c r="T29" s="747"/>
      <c r="U29" s="747"/>
      <c r="V29" s="747">
        <v>219</v>
      </c>
      <c r="W29" s="747"/>
      <c r="X29" s="747"/>
      <c r="Y29" s="747"/>
      <c r="Z29" s="747"/>
      <c r="AA29" s="747">
        <v>1</v>
      </c>
      <c r="AB29" s="747"/>
      <c r="AC29" s="747"/>
      <c r="AD29" s="747"/>
      <c r="AE29" s="748"/>
      <c r="AF29" s="749">
        <v>1</v>
      </c>
      <c r="AG29" s="750"/>
      <c r="AH29" s="750"/>
      <c r="AI29" s="750"/>
      <c r="AJ29" s="751"/>
      <c r="AK29" s="817">
        <v>73.084999999999994</v>
      </c>
      <c r="AL29" s="818"/>
      <c r="AM29" s="818"/>
      <c r="AN29" s="818"/>
      <c r="AO29" s="818"/>
      <c r="AP29" s="752" t="s">
        <v>554</v>
      </c>
      <c r="AQ29" s="752"/>
      <c r="AR29" s="752"/>
      <c r="AS29" s="752"/>
      <c r="AT29" s="752"/>
      <c r="AU29" s="752" t="s">
        <v>553</v>
      </c>
      <c r="AV29" s="752"/>
      <c r="AW29" s="752"/>
      <c r="AX29" s="752"/>
      <c r="AY29" s="752"/>
      <c r="AZ29" s="752" t="s">
        <v>553</v>
      </c>
      <c r="BA29" s="752"/>
      <c r="BB29" s="752"/>
      <c r="BC29" s="752"/>
      <c r="BD29" s="752"/>
      <c r="BE29" s="815"/>
      <c r="BF29" s="815"/>
      <c r="BG29" s="815"/>
      <c r="BH29" s="815"/>
      <c r="BI29" s="816"/>
      <c r="BJ29" s="203"/>
      <c r="BK29" s="203"/>
      <c r="BL29" s="203"/>
      <c r="BM29" s="203"/>
      <c r="BN29" s="203"/>
      <c r="BO29" s="216"/>
      <c r="BP29" s="216"/>
      <c r="BQ29" s="213">
        <v>23</v>
      </c>
      <c r="BR29" s="214"/>
      <c r="BS29" s="755"/>
      <c r="BT29" s="756"/>
      <c r="BU29" s="756"/>
      <c r="BV29" s="756"/>
      <c r="BW29" s="756"/>
      <c r="BX29" s="756"/>
      <c r="BY29" s="756"/>
      <c r="BZ29" s="756"/>
      <c r="CA29" s="756"/>
      <c r="CB29" s="756"/>
      <c r="CC29" s="756"/>
      <c r="CD29" s="756"/>
      <c r="CE29" s="756"/>
      <c r="CF29" s="756"/>
      <c r="CG29" s="757"/>
      <c r="CH29" s="768"/>
      <c r="CI29" s="769"/>
      <c r="CJ29" s="769"/>
      <c r="CK29" s="769"/>
      <c r="CL29" s="770"/>
      <c r="CM29" s="768"/>
      <c r="CN29" s="769"/>
      <c r="CO29" s="769"/>
      <c r="CP29" s="769"/>
      <c r="CQ29" s="770"/>
      <c r="CR29" s="768"/>
      <c r="CS29" s="769"/>
      <c r="CT29" s="769"/>
      <c r="CU29" s="769"/>
      <c r="CV29" s="770"/>
      <c r="CW29" s="768"/>
      <c r="CX29" s="769"/>
      <c r="CY29" s="769"/>
      <c r="CZ29" s="769"/>
      <c r="DA29" s="770"/>
      <c r="DB29" s="768"/>
      <c r="DC29" s="769"/>
      <c r="DD29" s="769"/>
      <c r="DE29" s="769"/>
      <c r="DF29" s="770"/>
      <c r="DG29" s="768"/>
      <c r="DH29" s="769"/>
      <c r="DI29" s="769"/>
      <c r="DJ29" s="769"/>
      <c r="DK29" s="770"/>
      <c r="DL29" s="768"/>
      <c r="DM29" s="769"/>
      <c r="DN29" s="769"/>
      <c r="DO29" s="769"/>
      <c r="DP29" s="770"/>
      <c r="DQ29" s="768"/>
      <c r="DR29" s="769"/>
      <c r="DS29" s="769"/>
      <c r="DT29" s="769"/>
      <c r="DU29" s="770"/>
      <c r="DV29" s="771"/>
      <c r="DW29" s="772"/>
      <c r="DX29" s="772"/>
      <c r="DY29" s="772"/>
      <c r="DZ29" s="773"/>
      <c r="EA29" s="197"/>
    </row>
    <row r="30" spans="1:131" s="198" customFormat="1" ht="26.25" customHeight="1">
      <c r="A30" s="217">
        <v>3</v>
      </c>
      <c r="B30" s="743" t="s">
        <v>391</v>
      </c>
      <c r="C30" s="744"/>
      <c r="D30" s="744"/>
      <c r="E30" s="744"/>
      <c r="F30" s="744"/>
      <c r="G30" s="744"/>
      <c r="H30" s="744"/>
      <c r="I30" s="744"/>
      <c r="J30" s="744"/>
      <c r="K30" s="744"/>
      <c r="L30" s="744"/>
      <c r="M30" s="744"/>
      <c r="N30" s="744"/>
      <c r="O30" s="744"/>
      <c r="P30" s="745"/>
      <c r="Q30" s="746">
        <v>1798</v>
      </c>
      <c r="R30" s="747"/>
      <c r="S30" s="747"/>
      <c r="T30" s="747"/>
      <c r="U30" s="747"/>
      <c r="V30" s="747">
        <v>1702</v>
      </c>
      <c r="W30" s="747"/>
      <c r="X30" s="747"/>
      <c r="Y30" s="747"/>
      <c r="Z30" s="747"/>
      <c r="AA30" s="747">
        <v>96</v>
      </c>
      <c r="AB30" s="747"/>
      <c r="AC30" s="747"/>
      <c r="AD30" s="747"/>
      <c r="AE30" s="748"/>
      <c r="AF30" s="749">
        <v>96</v>
      </c>
      <c r="AG30" s="750"/>
      <c r="AH30" s="750"/>
      <c r="AI30" s="750"/>
      <c r="AJ30" s="751"/>
      <c r="AK30" s="817">
        <v>229.87700000000001</v>
      </c>
      <c r="AL30" s="818"/>
      <c r="AM30" s="818"/>
      <c r="AN30" s="818"/>
      <c r="AO30" s="818"/>
      <c r="AP30" s="752" t="s">
        <v>554</v>
      </c>
      <c r="AQ30" s="752"/>
      <c r="AR30" s="752"/>
      <c r="AS30" s="752"/>
      <c r="AT30" s="752"/>
      <c r="AU30" s="752" t="s">
        <v>553</v>
      </c>
      <c r="AV30" s="752"/>
      <c r="AW30" s="752"/>
      <c r="AX30" s="752"/>
      <c r="AY30" s="752"/>
      <c r="AZ30" s="752" t="s">
        <v>553</v>
      </c>
      <c r="BA30" s="752"/>
      <c r="BB30" s="752"/>
      <c r="BC30" s="752"/>
      <c r="BD30" s="752"/>
      <c r="BE30" s="815"/>
      <c r="BF30" s="815"/>
      <c r="BG30" s="815"/>
      <c r="BH30" s="815"/>
      <c r="BI30" s="816"/>
      <c r="BJ30" s="203"/>
      <c r="BK30" s="203"/>
      <c r="BL30" s="203"/>
      <c r="BM30" s="203"/>
      <c r="BN30" s="203"/>
      <c r="BO30" s="216"/>
      <c r="BP30" s="216"/>
      <c r="BQ30" s="213">
        <v>24</v>
      </c>
      <c r="BR30" s="214"/>
      <c r="BS30" s="755"/>
      <c r="BT30" s="756"/>
      <c r="BU30" s="756"/>
      <c r="BV30" s="756"/>
      <c r="BW30" s="756"/>
      <c r="BX30" s="756"/>
      <c r="BY30" s="756"/>
      <c r="BZ30" s="756"/>
      <c r="CA30" s="756"/>
      <c r="CB30" s="756"/>
      <c r="CC30" s="756"/>
      <c r="CD30" s="756"/>
      <c r="CE30" s="756"/>
      <c r="CF30" s="756"/>
      <c r="CG30" s="757"/>
      <c r="CH30" s="768"/>
      <c r="CI30" s="769"/>
      <c r="CJ30" s="769"/>
      <c r="CK30" s="769"/>
      <c r="CL30" s="770"/>
      <c r="CM30" s="768"/>
      <c r="CN30" s="769"/>
      <c r="CO30" s="769"/>
      <c r="CP30" s="769"/>
      <c r="CQ30" s="770"/>
      <c r="CR30" s="768"/>
      <c r="CS30" s="769"/>
      <c r="CT30" s="769"/>
      <c r="CU30" s="769"/>
      <c r="CV30" s="770"/>
      <c r="CW30" s="768"/>
      <c r="CX30" s="769"/>
      <c r="CY30" s="769"/>
      <c r="CZ30" s="769"/>
      <c r="DA30" s="770"/>
      <c r="DB30" s="768"/>
      <c r="DC30" s="769"/>
      <c r="DD30" s="769"/>
      <c r="DE30" s="769"/>
      <c r="DF30" s="770"/>
      <c r="DG30" s="768"/>
      <c r="DH30" s="769"/>
      <c r="DI30" s="769"/>
      <c r="DJ30" s="769"/>
      <c r="DK30" s="770"/>
      <c r="DL30" s="768"/>
      <c r="DM30" s="769"/>
      <c r="DN30" s="769"/>
      <c r="DO30" s="769"/>
      <c r="DP30" s="770"/>
      <c r="DQ30" s="768"/>
      <c r="DR30" s="769"/>
      <c r="DS30" s="769"/>
      <c r="DT30" s="769"/>
      <c r="DU30" s="770"/>
      <c r="DV30" s="771"/>
      <c r="DW30" s="772"/>
      <c r="DX30" s="772"/>
      <c r="DY30" s="772"/>
      <c r="DZ30" s="773"/>
      <c r="EA30" s="197"/>
    </row>
    <row r="31" spans="1:131" s="198" customFormat="1" ht="26.25" customHeight="1">
      <c r="A31" s="217">
        <v>4</v>
      </c>
      <c r="B31" s="743" t="s">
        <v>392</v>
      </c>
      <c r="C31" s="744"/>
      <c r="D31" s="744"/>
      <c r="E31" s="744"/>
      <c r="F31" s="744"/>
      <c r="G31" s="744"/>
      <c r="H31" s="744"/>
      <c r="I31" s="744"/>
      <c r="J31" s="744"/>
      <c r="K31" s="744"/>
      <c r="L31" s="744"/>
      <c r="M31" s="744"/>
      <c r="N31" s="744"/>
      <c r="O31" s="744"/>
      <c r="P31" s="745"/>
      <c r="Q31" s="746">
        <v>15</v>
      </c>
      <c r="R31" s="747"/>
      <c r="S31" s="747"/>
      <c r="T31" s="747"/>
      <c r="U31" s="747"/>
      <c r="V31" s="747">
        <v>15</v>
      </c>
      <c r="W31" s="747"/>
      <c r="X31" s="747"/>
      <c r="Y31" s="747"/>
      <c r="Z31" s="747"/>
      <c r="AA31" s="747" t="s">
        <v>553</v>
      </c>
      <c r="AB31" s="747"/>
      <c r="AC31" s="747"/>
      <c r="AD31" s="747"/>
      <c r="AE31" s="748"/>
      <c r="AF31" s="749" t="s">
        <v>112</v>
      </c>
      <c r="AG31" s="750"/>
      <c r="AH31" s="750"/>
      <c r="AI31" s="750"/>
      <c r="AJ31" s="751"/>
      <c r="AK31" s="817">
        <v>9.9990000000000006</v>
      </c>
      <c r="AL31" s="818"/>
      <c r="AM31" s="818"/>
      <c r="AN31" s="818"/>
      <c r="AO31" s="818"/>
      <c r="AP31" s="752" t="s">
        <v>554</v>
      </c>
      <c r="AQ31" s="752"/>
      <c r="AR31" s="752"/>
      <c r="AS31" s="752"/>
      <c r="AT31" s="752"/>
      <c r="AU31" s="752" t="s">
        <v>553</v>
      </c>
      <c r="AV31" s="752"/>
      <c r="AW31" s="752"/>
      <c r="AX31" s="752"/>
      <c r="AY31" s="752"/>
      <c r="AZ31" s="752" t="s">
        <v>553</v>
      </c>
      <c r="BA31" s="752"/>
      <c r="BB31" s="752"/>
      <c r="BC31" s="752"/>
      <c r="BD31" s="752"/>
      <c r="BE31" s="815"/>
      <c r="BF31" s="815"/>
      <c r="BG31" s="815"/>
      <c r="BH31" s="815"/>
      <c r="BI31" s="816"/>
      <c r="BJ31" s="203"/>
      <c r="BK31" s="203"/>
      <c r="BL31" s="203"/>
      <c r="BM31" s="203"/>
      <c r="BN31" s="203"/>
      <c r="BO31" s="216"/>
      <c r="BP31" s="216"/>
      <c r="BQ31" s="213">
        <v>25</v>
      </c>
      <c r="BR31" s="214"/>
      <c r="BS31" s="755"/>
      <c r="BT31" s="756"/>
      <c r="BU31" s="756"/>
      <c r="BV31" s="756"/>
      <c r="BW31" s="756"/>
      <c r="BX31" s="756"/>
      <c r="BY31" s="756"/>
      <c r="BZ31" s="756"/>
      <c r="CA31" s="756"/>
      <c r="CB31" s="756"/>
      <c r="CC31" s="756"/>
      <c r="CD31" s="756"/>
      <c r="CE31" s="756"/>
      <c r="CF31" s="756"/>
      <c r="CG31" s="757"/>
      <c r="CH31" s="768"/>
      <c r="CI31" s="769"/>
      <c r="CJ31" s="769"/>
      <c r="CK31" s="769"/>
      <c r="CL31" s="770"/>
      <c r="CM31" s="768"/>
      <c r="CN31" s="769"/>
      <c r="CO31" s="769"/>
      <c r="CP31" s="769"/>
      <c r="CQ31" s="770"/>
      <c r="CR31" s="768"/>
      <c r="CS31" s="769"/>
      <c r="CT31" s="769"/>
      <c r="CU31" s="769"/>
      <c r="CV31" s="770"/>
      <c r="CW31" s="768"/>
      <c r="CX31" s="769"/>
      <c r="CY31" s="769"/>
      <c r="CZ31" s="769"/>
      <c r="DA31" s="770"/>
      <c r="DB31" s="768"/>
      <c r="DC31" s="769"/>
      <c r="DD31" s="769"/>
      <c r="DE31" s="769"/>
      <c r="DF31" s="770"/>
      <c r="DG31" s="768"/>
      <c r="DH31" s="769"/>
      <c r="DI31" s="769"/>
      <c r="DJ31" s="769"/>
      <c r="DK31" s="770"/>
      <c r="DL31" s="768"/>
      <c r="DM31" s="769"/>
      <c r="DN31" s="769"/>
      <c r="DO31" s="769"/>
      <c r="DP31" s="770"/>
      <c r="DQ31" s="768"/>
      <c r="DR31" s="769"/>
      <c r="DS31" s="769"/>
      <c r="DT31" s="769"/>
      <c r="DU31" s="770"/>
      <c r="DV31" s="771"/>
      <c r="DW31" s="772"/>
      <c r="DX31" s="772"/>
      <c r="DY31" s="772"/>
      <c r="DZ31" s="773"/>
      <c r="EA31" s="197"/>
    </row>
    <row r="32" spans="1:131" s="198" customFormat="1" ht="26.25" customHeight="1">
      <c r="A32" s="217">
        <v>5</v>
      </c>
      <c r="B32" s="743" t="s">
        <v>393</v>
      </c>
      <c r="C32" s="744"/>
      <c r="D32" s="744"/>
      <c r="E32" s="744"/>
      <c r="F32" s="744"/>
      <c r="G32" s="744"/>
      <c r="H32" s="744"/>
      <c r="I32" s="744"/>
      <c r="J32" s="744"/>
      <c r="K32" s="744"/>
      <c r="L32" s="744"/>
      <c r="M32" s="744"/>
      <c r="N32" s="744"/>
      <c r="O32" s="744"/>
      <c r="P32" s="745"/>
      <c r="Q32" s="746">
        <v>313</v>
      </c>
      <c r="R32" s="747"/>
      <c r="S32" s="747"/>
      <c r="T32" s="747"/>
      <c r="U32" s="747"/>
      <c r="V32" s="747">
        <v>-55</v>
      </c>
      <c r="W32" s="747"/>
      <c r="X32" s="747"/>
      <c r="Y32" s="747"/>
      <c r="Z32" s="747"/>
      <c r="AA32" s="747">
        <v>258</v>
      </c>
      <c r="AB32" s="747"/>
      <c r="AC32" s="747"/>
      <c r="AD32" s="747"/>
      <c r="AE32" s="748"/>
      <c r="AF32" s="749">
        <v>258</v>
      </c>
      <c r="AG32" s="750"/>
      <c r="AH32" s="750"/>
      <c r="AI32" s="750"/>
      <c r="AJ32" s="751"/>
      <c r="AK32" s="817"/>
      <c r="AL32" s="818"/>
      <c r="AM32" s="818"/>
      <c r="AN32" s="818"/>
      <c r="AO32" s="818"/>
      <c r="AP32" s="818">
        <v>721.36699999999996</v>
      </c>
      <c r="AQ32" s="818"/>
      <c r="AR32" s="818"/>
      <c r="AS32" s="818"/>
      <c r="AT32" s="818"/>
      <c r="AU32" s="818">
        <v>16.591000000000001</v>
      </c>
      <c r="AV32" s="818"/>
      <c r="AW32" s="818"/>
      <c r="AX32" s="818"/>
      <c r="AY32" s="818"/>
      <c r="AZ32" s="752" t="s">
        <v>553</v>
      </c>
      <c r="BA32" s="752"/>
      <c r="BB32" s="752"/>
      <c r="BC32" s="752"/>
      <c r="BD32" s="752"/>
      <c r="BE32" s="815" t="s">
        <v>394</v>
      </c>
      <c r="BF32" s="815"/>
      <c r="BG32" s="815"/>
      <c r="BH32" s="815"/>
      <c r="BI32" s="816"/>
      <c r="BJ32" s="203"/>
      <c r="BK32" s="203"/>
      <c r="BL32" s="203"/>
      <c r="BM32" s="203"/>
      <c r="BN32" s="203"/>
      <c r="BO32" s="216"/>
      <c r="BP32" s="216"/>
      <c r="BQ32" s="213">
        <v>26</v>
      </c>
      <c r="BR32" s="214"/>
      <c r="BS32" s="755"/>
      <c r="BT32" s="756"/>
      <c r="BU32" s="756"/>
      <c r="BV32" s="756"/>
      <c r="BW32" s="756"/>
      <c r="BX32" s="756"/>
      <c r="BY32" s="756"/>
      <c r="BZ32" s="756"/>
      <c r="CA32" s="756"/>
      <c r="CB32" s="756"/>
      <c r="CC32" s="756"/>
      <c r="CD32" s="756"/>
      <c r="CE32" s="756"/>
      <c r="CF32" s="756"/>
      <c r="CG32" s="757"/>
      <c r="CH32" s="768"/>
      <c r="CI32" s="769"/>
      <c r="CJ32" s="769"/>
      <c r="CK32" s="769"/>
      <c r="CL32" s="770"/>
      <c r="CM32" s="768"/>
      <c r="CN32" s="769"/>
      <c r="CO32" s="769"/>
      <c r="CP32" s="769"/>
      <c r="CQ32" s="770"/>
      <c r="CR32" s="768"/>
      <c r="CS32" s="769"/>
      <c r="CT32" s="769"/>
      <c r="CU32" s="769"/>
      <c r="CV32" s="770"/>
      <c r="CW32" s="768"/>
      <c r="CX32" s="769"/>
      <c r="CY32" s="769"/>
      <c r="CZ32" s="769"/>
      <c r="DA32" s="770"/>
      <c r="DB32" s="768"/>
      <c r="DC32" s="769"/>
      <c r="DD32" s="769"/>
      <c r="DE32" s="769"/>
      <c r="DF32" s="770"/>
      <c r="DG32" s="768"/>
      <c r="DH32" s="769"/>
      <c r="DI32" s="769"/>
      <c r="DJ32" s="769"/>
      <c r="DK32" s="770"/>
      <c r="DL32" s="768"/>
      <c r="DM32" s="769"/>
      <c r="DN32" s="769"/>
      <c r="DO32" s="769"/>
      <c r="DP32" s="770"/>
      <c r="DQ32" s="768"/>
      <c r="DR32" s="769"/>
      <c r="DS32" s="769"/>
      <c r="DT32" s="769"/>
      <c r="DU32" s="770"/>
      <c r="DV32" s="771"/>
      <c r="DW32" s="772"/>
      <c r="DX32" s="772"/>
      <c r="DY32" s="772"/>
      <c r="DZ32" s="773"/>
      <c r="EA32" s="197"/>
    </row>
    <row r="33" spans="1:131" s="198" customFormat="1" ht="26.25" customHeight="1">
      <c r="A33" s="217">
        <v>6</v>
      </c>
      <c r="B33" s="743" t="s">
        <v>395</v>
      </c>
      <c r="C33" s="744"/>
      <c r="D33" s="744"/>
      <c r="E33" s="744"/>
      <c r="F33" s="744"/>
      <c r="G33" s="744"/>
      <c r="H33" s="744"/>
      <c r="I33" s="744"/>
      <c r="J33" s="744"/>
      <c r="K33" s="744"/>
      <c r="L33" s="744"/>
      <c r="M33" s="744"/>
      <c r="N33" s="744"/>
      <c r="O33" s="744"/>
      <c r="P33" s="745"/>
      <c r="Q33" s="746">
        <v>86</v>
      </c>
      <c r="R33" s="747"/>
      <c r="S33" s="747"/>
      <c r="T33" s="747"/>
      <c r="U33" s="747"/>
      <c r="V33" s="747">
        <v>69</v>
      </c>
      <c r="W33" s="747"/>
      <c r="X33" s="747"/>
      <c r="Y33" s="747"/>
      <c r="Z33" s="747"/>
      <c r="AA33" s="747">
        <v>17</v>
      </c>
      <c r="AB33" s="747"/>
      <c r="AC33" s="747"/>
      <c r="AD33" s="747"/>
      <c r="AE33" s="748"/>
      <c r="AF33" s="749">
        <v>17</v>
      </c>
      <c r="AG33" s="750"/>
      <c r="AH33" s="750"/>
      <c r="AI33" s="750"/>
      <c r="AJ33" s="751"/>
      <c r="AK33" s="817">
        <v>21.645</v>
      </c>
      <c r="AL33" s="818"/>
      <c r="AM33" s="818"/>
      <c r="AN33" s="818"/>
      <c r="AO33" s="818"/>
      <c r="AP33" s="818">
        <v>11.791</v>
      </c>
      <c r="AQ33" s="818"/>
      <c r="AR33" s="818"/>
      <c r="AS33" s="818"/>
      <c r="AT33" s="818"/>
      <c r="AU33" s="819">
        <v>75.123000000000005</v>
      </c>
      <c r="AV33" s="820"/>
      <c r="AW33" s="820"/>
      <c r="AX33" s="820"/>
      <c r="AY33" s="817"/>
      <c r="AZ33" s="752" t="s">
        <v>553</v>
      </c>
      <c r="BA33" s="752"/>
      <c r="BB33" s="752"/>
      <c r="BC33" s="752"/>
      <c r="BD33" s="752"/>
      <c r="BE33" s="815" t="s">
        <v>396</v>
      </c>
      <c r="BF33" s="815"/>
      <c r="BG33" s="815"/>
      <c r="BH33" s="815"/>
      <c r="BI33" s="816"/>
      <c r="BJ33" s="203"/>
      <c r="BK33" s="203"/>
      <c r="BL33" s="203"/>
      <c r="BM33" s="203"/>
      <c r="BN33" s="203"/>
      <c r="BO33" s="216"/>
      <c r="BP33" s="216"/>
      <c r="BQ33" s="213">
        <v>27</v>
      </c>
      <c r="BR33" s="214"/>
      <c r="BS33" s="755"/>
      <c r="BT33" s="756"/>
      <c r="BU33" s="756"/>
      <c r="BV33" s="756"/>
      <c r="BW33" s="756"/>
      <c r="BX33" s="756"/>
      <c r="BY33" s="756"/>
      <c r="BZ33" s="756"/>
      <c r="CA33" s="756"/>
      <c r="CB33" s="756"/>
      <c r="CC33" s="756"/>
      <c r="CD33" s="756"/>
      <c r="CE33" s="756"/>
      <c r="CF33" s="756"/>
      <c r="CG33" s="757"/>
      <c r="CH33" s="768"/>
      <c r="CI33" s="769"/>
      <c r="CJ33" s="769"/>
      <c r="CK33" s="769"/>
      <c r="CL33" s="770"/>
      <c r="CM33" s="768"/>
      <c r="CN33" s="769"/>
      <c r="CO33" s="769"/>
      <c r="CP33" s="769"/>
      <c r="CQ33" s="770"/>
      <c r="CR33" s="768"/>
      <c r="CS33" s="769"/>
      <c r="CT33" s="769"/>
      <c r="CU33" s="769"/>
      <c r="CV33" s="770"/>
      <c r="CW33" s="768"/>
      <c r="CX33" s="769"/>
      <c r="CY33" s="769"/>
      <c r="CZ33" s="769"/>
      <c r="DA33" s="770"/>
      <c r="DB33" s="768"/>
      <c r="DC33" s="769"/>
      <c r="DD33" s="769"/>
      <c r="DE33" s="769"/>
      <c r="DF33" s="770"/>
      <c r="DG33" s="768"/>
      <c r="DH33" s="769"/>
      <c r="DI33" s="769"/>
      <c r="DJ33" s="769"/>
      <c r="DK33" s="770"/>
      <c r="DL33" s="768"/>
      <c r="DM33" s="769"/>
      <c r="DN33" s="769"/>
      <c r="DO33" s="769"/>
      <c r="DP33" s="770"/>
      <c r="DQ33" s="768"/>
      <c r="DR33" s="769"/>
      <c r="DS33" s="769"/>
      <c r="DT33" s="769"/>
      <c r="DU33" s="770"/>
      <c r="DV33" s="771"/>
      <c r="DW33" s="772"/>
      <c r="DX33" s="772"/>
      <c r="DY33" s="772"/>
      <c r="DZ33" s="773"/>
      <c r="EA33" s="197"/>
    </row>
    <row r="34" spans="1:131" s="198" customFormat="1" ht="26.25" customHeight="1">
      <c r="A34" s="217">
        <v>7</v>
      </c>
      <c r="B34" s="743" t="s">
        <v>397</v>
      </c>
      <c r="C34" s="744"/>
      <c r="D34" s="744"/>
      <c r="E34" s="744"/>
      <c r="F34" s="744"/>
      <c r="G34" s="744"/>
      <c r="H34" s="744"/>
      <c r="I34" s="744"/>
      <c r="J34" s="744"/>
      <c r="K34" s="744"/>
      <c r="L34" s="744"/>
      <c r="M34" s="744"/>
      <c r="N34" s="744"/>
      <c r="O34" s="744"/>
      <c r="P34" s="745"/>
      <c r="Q34" s="746">
        <v>68</v>
      </c>
      <c r="R34" s="747"/>
      <c r="S34" s="747"/>
      <c r="T34" s="747"/>
      <c r="U34" s="747"/>
      <c r="V34" s="747">
        <v>51</v>
      </c>
      <c r="W34" s="747"/>
      <c r="X34" s="747"/>
      <c r="Y34" s="747"/>
      <c r="Z34" s="747"/>
      <c r="AA34" s="747">
        <v>17</v>
      </c>
      <c r="AB34" s="747"/>
      <c r="AC34" s="747"/>
      <c r="AD34" s="747"/>
      <c r="AE34" s="748"/>
      <c r="AF34" s="749">
        <v>17</v>
      </c>
      <c r="AG34" s="750"/>
      <c r="AH34" s="750"/>
      <c r="AI34" s="750"/>
      <c r="AJ34" s="751"/>
      <c r="AK34" s="817">
        <v>23.812000000000001</v>
      </c>
      <c r="AL34" s="818"/>
      <c r="AM34" s="818"/>
      <c r="AN34" s="818"/>
      <c r="AO34" s="818"/>
      <c r="AP34" s="818">
        <v>141.17400000000001</v>
      </c>
      <c r="AQ34" s="818"/>
      <c r="AR34" s="818"/>
      <c r="AS34" s="818"/>
      <c r="AT34" s="818"/>
      <c r="AU34" s="819">
        <v>96.563000000000002</v>
      </c>
      <c r="AV34" s="820"/>
      <c r="AW34" s="820"/>
      <c r="AX34" s="820"/>
      <c r="AY34" s="817"/>
      <c r="AZ34" s="752" t="s">
        <v>553</v>
      </c>
      <c r="BA34" s="752"/>
      <c r="BB34" s="752"/>
      <c r="BC34" s="752"/>
      <c r="BD34" s="752"/>
      <c r="BE34" s="815" t="s">
        <v>396</v>
      </c>
      <c r="BF34" s="815"/>
      <c r="BG34" s="815"/>
      <c r="BH34" s="815"/>
      <c r="BI34" s="816"/>
      <c r="BJ34" s="203"/>
      <c r="BK34" s="203"/>
      <c r="BL34" s="203"/>
      <c r="BM34" s="203"/>
      <c r="BN34" s="203"/>
      <c r="BO34" s="216"/>
      <c r="BP34" s="216"/>
      <c r="BQ34" s="213">
        <v>28</v>
      </c>
      <c r="BR34" s="214"/>
      <c r="BS34" s="755"/>
      <c r="BT34" s="756"/>
      <c r="BU34" s="756"/>
      <c r="BV34" s="756"/>
      <c r="BW34" s="756"/>
      <c r="BX34" s="756"/>
      <c r="BY34" s="756"/>
      <c r="BZ34" s="756"/>
      <c r="CA34" s="756"/>
      <c r="CB34" s="756"/>
      <c r="CC34" s="756"/>
      <c r="CD34" s="756"/>
      <c r="CE34" s="756"/>
      <c r="CF34" s="756"/>
      <c r="CG34" s="757"/>
      <c r="CH34" s="768"/>
      <c r="CI34" s="769"/>
      <c r="CJ34" s="769"/>
      <c r="CK34" s="769"/>
      <c r="CL34" s="770"/>
      <c r="CM34" s="768"/>
      <c r="CN34" s="769"/>
      <c r="CO34" s="769"/>
      <c r="CP34" s="769"/>
      <c r="CQ34" s="770"/>
      <c r="CR34" s="768"/>
      <c r="CS34" s="769"/>
      <c r="CT34" s="769"/>
      <c r="CU34" s="769"/>
      <c r="CV34" s="770"/>
      <c r="CW34" s="768"/>
      <c r="CX34" s="769"/>
      <c r="CY34" s="769"/>
      <c r="CZ34" s="769"/>
      <c r="DA34" s="770"/>
      <c r="DB34" s="768"/>
      <c r="DC34" s="769"/>
      <c r="DD34" s="769"/>
      <c r="DE34" s="769"/>
      <c r="DF34" s="770"/>
      <c r="DG34" s="768"/>
      <c r="DH34" s="769"/>
      <c r="DI34" s="769"/>
      <c r="DJ34" s="769"/>
      <c r="DK34" s="770"/>
      <c r="DL34" s="768"/>
      <c r="DM34" s="769"/>
      <c r="DN34" s="769"/>
      <c r="DO34" s="769"/>
      <c r="DP34" s="770"/>
      <c r="DQ34" s="768"/>
      <c r="DR34" s="769"/>
      <c r="DS34" s="769"/>
      <c r="DT34" s="769"/>
      <c r="DU34" s="770"/>
      <c r="DV34" s="771"/>
      <c r="DW34" s="772"/>
      <c r="DX34" s="772"/>
      <c r="DY34" s="772"/>
      <c r="DZ34" s="773"/>
      <c r="EA34" s="197"/>
    </row>
    <row r="35" spans="1:131" s="198" customFormat="1" ht="26.25" customHeight="1">
      <c r="A35" s="217">
        <v>8</v>
      </c>
      <c r="B35" s="743" t="s">
        <v>398</v>
      </c>
      <c r="C35" s="744"/>
      <c r="D35" s="744"/>
      <c r="E35" s="744"/>
      <c r="F35" s="744"/>
      <c r="G35" s="744"/>
      <c r="H35" s="744"/>
      <c r="I35" s="744"/>
      <c r="J35" s="744"/>
      <c r="K35" s="744"/>
      <c r="L35" s="744"/>
      <c r="M35" s="744"/>
      <c r="N35" s="744"/>
      <c r="O35" s="744"/>
      <c r="P35" s="745"/>
      <c r="Q35" s="746">
        <v>47</v>
      </c>
      <c r="R35" s="747"/>
      <c r="S35" s="747"/>
      <c r="T35" s="747"/>
      <c r="U35" s="747"/>
      <c r="V35" s="747">
        <v>43</v>
      </c>
      <c r="W35" s="747"/>
      <c r="X35" s="747"/>
      <c r="Y35" s="747"/>
      <c r="Z35" s="747"/>
      <c r="AA35" s="747">
        <v>4</v>
      </c>
      <c r="AB35" s="747"/>
      <c r="AC35" s="747"/>
      <c r="AD35" s="747"/>
      <c r="AE35" s="748"/>
      <c r="AF35" s="749">
        <v>4</v>
      </c>
      <c r="AG35" s="750"/>
      <c r="AH35" s="750"/>
      <c r="AI35" s="750"/>
      <c r="AJ35" s="751"/>
      <c r="AK35" s="817">
        <v>14.442</v>
      </c>
      <c r="AL35" s="818"/>
      <c r="AM35" s="818"/>
      <c r="AN35" s="818"/>
      <c r="AO35" s="818"/>
      <c r="AP35" s="818">
        <v>153.136</v>
      </c>
      <c r="AQ35" s="818"/>
      <c r="AR35" s="818"/>
      <c r="AS35" s="818"/>
      <c r="AT35" s="818"/>
      <c r="AU35" s="818">
        <v>112.06950000000001</v>
      </c>
      <c r="AV35" s="818"/>
      <c r="AW35" s="818"/>
      <c r="AX35" s="818"/>
      <c r="AY35" s="818"/>
      <c r="AZ35" s="752" t="s">
        <v>553</v>
      </c>
      <c r="BA35" s="752"/>
      <c r="BB35" s="752"/>
      <c r="BC35" s="752"/>
      <c r="BD35" s="752"/>
      <c r="BE35" s="815" t="s">
        <v>396</v>
      </c>
      <c r="BF35" s="815"/>
      <c r="BG35" s="815"/>
      <c r="BH35" s="815"/>
      <c r="BI35" s="816"/>
      <c r="BJ35" s="203"/>
      <c r="BK35" s="203"/>
      <c r="BL35" s="203"/>
      <c r="BM35" s="203"/>
      <c r="BN35" s="203"/>
      <c r="BO35" s="216"/>
      <c r="BP35" s="216"/>
      <c r="BQ35" s="213">
        <v>29</v>
      </c>
      <c r="BR35" s="214"/>
      <c r="BS35" s="755"/>
      <c r="BT35" s="756"/>
      <c r="BU35" s="756"/>
      <c r="BV35" s="756"/>
      <c r="BW35" s="756"/>
      <c r="BX35" s="756"/>
      <c r="BY35" s="756"/>
      <c r="BZ35" s="756"/>
      <c r="CA35" s="756"/>
      <c r="CB35" s="756"/>
      <c r="CC35" s="756"/>
      <c r="CD35" s="756"/>
      <c r="CE35" s="756"/>
      <c r="CF35" s="756"/>
      <c r="CG35" s="757"/>
      <c r="CH35" s="768"/>
      <c r="CI35" s="769"/>
      <c r="CJ35" s="769"/>
      <c r="CK35" s="769"/>
      <c r="CL35" s="770"/>
      <c r="CM35" s="768"/>
      <c r="CN35" s="769"/>
      <c r="CO35" s="769"/>
      <c r="CP35" s="769"/>
      <c r="CQ35" s="770"/>
      <c r="CR35" s="768"/>
      <c r="CS35" s="769"/>
      <c r="CT35" s="769"/>
      <c r="CU35" s="769"/>
      <c r="CV35" s="770"/>
      <c r="CW35" s="768"/>
      <c r="CX35" s="769"/>
      <c r="CY35" s="769"/>
      <c r="CZ35" s="769"/>
      <c r="DA35" s="770"/>
      <c r="DB35" s="768"/>
      <c r="DC35" s="769"/>
      <c r="DD35" s="769"/>
      <c r="DE35" s="769"/>
      <c r="DF35" s="770"/>
      <c r="DG35" s="768"/>
      <c r="DH35" s="769"/>
      <c r="DI35" s="769"/>
      <c r="DJ35" s="769"/>
      <c r="DK35" s="770"/>
      <c r="DL35" s="768"/>
      <c r="DM35" s="769"/>
      <c r="DN35" s="769"/>
      <c r="DO35" s="769"/>
      <c r="DP35" s="770"/>
      <c r="DQ35" s="768"/>
      <c r="DR35" s="769"/>
      <c r="DS35" s="769"/>
      <c r="DT35" s="769"/>
      <c r="DU35" s="770"/>
      <c r="DV35" s="771"/>
      <c r="DW35" s="772"/>
      <c r="DX35" s="772"/>
      <c r="DY35" s="772"/>
      <c r="DZ35" s="773"/>
      <c r="EA35" s="197"/>
    </row>
    <row r="36" spans="1:131" s="198" customFormat="1" ht="26.25" customHeight="1">
      <c r="A36" s="217">
        <v>9</v>
      </c>
      <c r="B36" s="743" t="s">
        <v>399</v>
      </c>
      <c r="C36" s="744"/>
      <c r="D36" s="744"/>
      <c r="E36" s="744"/>
      <c r="F36" s="744"/>
      <c r="G36" s="744"/>
      <c r="H36" s="744"/>
      <c r="I36" s="744"/>
      <c r="J36" s="744"/>
      <c r="K36" s="744"/>
      <c r="L36" s="744"/>
      <c r="M36" s="744"/>
      <c r="N36" s="744"/>
      <c r="O36" s="744"/>
      <c r="P36" s="745"/>
      <c r="Q36" s="746">
        <v>145</v>
      </c>
      <c r="R36" s="747"/>
      <c r="S36" s="747"/>
      <c r="T36" s="747"/>
      <c r="U36" s="747"/>
      <c r="V36" s="747">
        <v>135</v>
      </c>
      <c r="W36" s="747"/>
      <c r="X36" s="747"/>
      <c r="Y36" s="747"/>
      <c r="Z36" s="747"/>
      <c r="AA36" s="747">
        <v>10</v>
      </c>
      <c r="AB36" s="747"/>
      <c r="AC36" s="747"/>
      <c r="AD36" s="747"/>
      <c r="AE36" s="748"/>
      <c r="AF36" s="749">
        <v>10</v>
      </c>
      <c r="AG36" s="750"/>
      <c r="AH36" s="750"/>
      <c r="AI36" s="750"/>
      <c r="AJ36" s="751"/>
      <c r="AK36" s="817">
        <v>60.411000000000001</v>
      </c>
      <c r="AL36" s="818"/>
      <c r="AM36" s="818"/>
      <c r="AN36" s="818"/>
      <c r="AO36" s="818"/>
      <c r="AP36" s="818">
        <v>529.28099999999995</v>
      </c>
      <c r="AQ36" s="818"/>
      <c r="AR36" s="818"/>
      <c r="AS36" s="818"/>
      <c r="AT36" s="818"/>
      <c r="AU36" s="818">
        <v>275.226</v>
      </c>
      <c r="AV36" s="818"/>
      <c r="AW36" s="818"/>
      <c r="AX36" s="818"/>
      <c r="AY36" s="818"/>
      <c r="AZ36" s="752" t="s">
        <v>553</v>
      </c>
      <c r="BA36" s="752"/>
      <c r="BB36" s="752"/>
      <c r="BC36" s="752"/>
      <c r="BD36" s="752"/>
      <c r="BE36" s="815" t="s">
        <v>396</v>
      </c>
      <c r="BF36" s="815"/>
      <c r="BG36" s="815"/>
      <c r="BH36" s="815"/>
      <c r="BI36" s="816"/>
      <c r="BJ36" s="203"/>
      <c r="BK36" s="203"/>
      <c r="BL36" s="203"/>
      <c r="BM36" s="203"/>
      <c r="BN36" s="203"/>
      <c r="BO36" s="216"/>
      <c r="BP36" s="216"/>
      <c r="BQ36" s="213">
        <v>30</v>
      </c>
      <c r="BR36" s="214"/>
      <c r="BS36" s="755"/>
      <c r="BT36" s="756"/>
      <c r="BU36" s="756"/>
      <c r="BV36" s="756"/>
      <c r="BW36" s="756"/>
      <c r="BX36" s="756"/>
      <c r="BY36" s="756"/>
      <c r="BZ36" s="756"/>
      <c r="CA36" s="756"/>
      <c r="CB36" s="756"/>
      <c r="CC36" s="756"/>
      <c r="CD36" s="756"/>
      <c r="CE36" s="756"/>
      <c r="CF36" s="756"/>
      <c r="CG36" s="757"/>
      <c r="CH36" s="768"/>
      <c r="CI36" s="769"/>
      <c r="CJ36" s="769"/>
      <c r="CK36" s="769"/>
      <c r="CL36" s="770"/>
      <c r="CM36" s="768"/>
      <c r="CN36" s="769"/>
      <c r="CO36" s="769"/>
      <c r="CP36" s="769"/>
      <c r="CQ36" s="770"/>
      <c r="CR36" s="768"/>
      <c r="CS36" s="769"/>
      <c r="CT36" s="769"/>
      <c r="CU36" s="769"/>
      <c r="CV36" s="770"/>
      <c r="CW36" s="768"/>
      <c r="CX36" s="769"/>
      <c r="CY36" s="769"/>
      <c r="CZ36" s="769"/>
      <c r="DA36" s="770"/>
      <c r="DB36" s="768"/>
      <c r="DC36" s="769"/>
      <c r="DD36" s="769"/>
      <c r="DE36" s="769"/>
      <c r="DF36" s="770"/>
      <c r="DG36" s="768"/>
      <c r="DH36" s="769"/>
      <c r="DI36" s="769"/>
      <c r="DJ36" s="769"/>
      <c r="DK36" s="770"/>
      <c r="DL36" s="768"/>
      <c r="DM36" s="769"/>
      <c r="DN36" s="769"/>
      <c r="DO36" s="769"/>
      <c r="DP36" s="770"/>
      <c r="DQ36" s="768"/>
      <c r="DR36" s="769"/>
      <c r="DS36" s="769"/>
      <c r="DT36" s="769"/>
      <c r="DU36" s="770"/>
      <c r="DV36" s="771"/>
      <c r="DW36" s="772"/>
      <c r="DX36" s="772"/>
      <c r="DY36" s="772"/>
      <c r="DZ36" s="773"/>
      <c r="EA36" s="197"/>
    </row>
    <row r="37" spans="1:131" s="198" customFormat="1" ht="26.25" customHeight="1">
      <c r="A37" s="217">
        <v>10</v>
      </c>
      <c r="B37" s="743" t="s">
        <v>400</v>
      </c>
      <c r="C37" s="744"/>
      <c r="D37" s="744"/>
      <c r="E37" s="744"/>
      <c r="F37" s="744"/>
      <c r="G37" s="744"/>
      <c r="H37" s="744"/>
      <c r="I37" s="744"/>
      <c r="J37" s="744"/>
      <c r="K37" s="744"/>
      <c r="L37" s="744"/>
      <c r="M37" s="744"/>
      <c r="N37" s="744"/>
      <c r="O37" s="744"/>
      <c r="P37" s="745"/>
      <c r="Q37" s="746">
        <v>5</v>
      </c>
      <c r="R37" s="747"/>
      <c r="S37" s="747"/>
      <c r="T37" s="747"/>
      <c r="U37" s="747"/>
      <c r="V37" s="747">
        <v>4</v>
      </c>
      <c r="W37" s="747"/>
      <c r="X37" s="747"/>
      <c r="Y37" s="747"/>
      <c r="Z37" s="747"/>
      <c r="AA37" s="747">
        <v>1</v>
      </c>
      <c r="AB37" s="747"/>
      <c r="AC37" s="747"/>
      <c r="AD37" s="747"/>
      <c r="AE37" s="748"/>
      <c r="AF37" s="749">
        <v>1</v>
      </c>
      <c r="AG37" s="750"/>
      <c r="AH37" s="750"/>
      <c r="AI37" s="750"/>
      <c r="AJ37" s="751"/>
      <c r="AK37" s="817">
        <v>3.1269999999999998</v>
      </c>
      <c r="AL37" s="818"/>
      <c r="AM37" s="818"/>
      <c r="AN37" s="818"/>
      <c r="AO37" s="818"/>
      <c r="AP37" s="752" t="s">
        <v>553</v>
      </c>
      <c r="AQ37" s="752"/>
      <c r="AR37" s="752"/>
      <c r="AS37" s="752"/>
      <c r="AT37" s="752"/>
      <c r="AU37" s="752" t="s">
        <v>553</v>
      </c>
      <c r="AV37" s="752"/>
      <c r="AW37" s="752"/>
      <c r="AX37" s="752"/>
      <c r="AY37" s="752"/>
      <c r="AZ37" s="752" t="s">
        <v>553</v>
      </c>
      <c r="BA37" s="752"/>
      <c r="BB37" s="752"/>
      <c r="BC37" s="752"/>
      <c r="BD37" s="752"/>
      <c r="BE37" s="815" t="s">
        <v>396</v>
      </c>
      <c r="BF37" s="815"/>
      <c r="BG37" s="815"/>
      <c r="BH37" s="815"/>
      <c r="BI37" s="816"/>
      <c r="BJ37" s="203"/>
      <c r="BK37" s="203"/>
      <c r="BL37" s="203"/>
      <c r="BM37" s="203"/>
      <c r="BN37" s="203"/>
      <c r="BO37" s="216"/>
      <c r="BP37" s="216"/>
      <c r="BQ37" s="213">
        <v>31</v>
      </c>
      <c r="BR37" s="214"/>
      <c r="BS37" s="755"/>
      <c r="BT37" s="756"/>
      <c r="BU37" s="756"/>
      <c r="BV37" s="756"/>
      <c r="BW37" s="756"/>
      <c r="BX37" s="756"/>
      <c r="BY37" s="756"/>
      <c r="BZ37" s="756"/>
      <c r="CA37" s="756"/>
      <c r="CB37" s="756"/>
      <c r="CC37" s="756"/>
      <c r="CD37" s="756"/>
      <c r="CE37" s="756"/>
      <c r="CF37" s="756"/>
      <c r="CG37" s="757"/>
      <c r="CH37" s="768"/>
      <c r="CI37" s="769"/>
      <c r="CJ37" s="769"/>
      <c r="CK37" s="769"/>
      <c r="CL37" s="770"/>
      <c r="CM37" s="768"/>
      <c r="CN37" s="769"/>
      <c r="CO37" s="769"/>
      <c r="CP37" s="769"/>
      <c r="CQ37" s="770"/>
      <c r="CR37" s="768"/>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197"/>
    </row>
    <row r="38" spans="1:131" s="198" customFormat="1" ht="26.25" customHeight="1">
      <c r="A38" s="217">
        <v>11</v>
      </c>
      <c r="B38" s="743" t="s">
        <v>401</v>
      </c>
      <c r="C38" s="744"/>
      <c r="D38" s="744"/>
      <c r="E38" s="744"/>
      <c r="F38" s="744"/>
      <c r="G38" s="744"/>
      <c r="H38" s="744"/>
      <c r="I38" s="744"/>
      <c r="J38" s="744"/>
      <c r="K38" s="744"/>
      <c r="L38" s="744"/>
      <c r="M38" s="744"/>
      <c r="N38" s="744"/>
      <c r="O38" s="744"/>
      <c r="P38" s="745"/>
      <c r="Q38" s="746">
        <v>1183</v>
      </c>
      <c r="R38" s="747"/>
      <c r="S38" s="747"/>
      <c r="T38" s="747"/>
      <c r="U38" s="747"/>
      <c r="V38" s="747">
        <v>1130</v>
      </c>
      <c r="W38" s="747"/>
      <c r="X38" s="747"/>
      <c r="Y38" s="747"/>
      <c r="Z38" s="747"/>
      <c r="AA38" s="747">
        <v>53</v>
      </c>
      <c r="AB38" s="747"/>
      <c r="AC38" s="747"/>
      <c r="AD38" s="747"/>
      <c r="AE38" s="748"/>
      <c r="AF38" s="749">
        <v>52</v>
      </c>
      <c r="AG38" s="750"/>
      <c r="AH38" s="750"/>
      <c r="AI38" s="750"/>
      <c r="AJ38" s="751"/>
      <c r="AK38" s="817">
        <v>352.34</v>
      </c>
      <c r="AL38" s="818"/>
      <c r="AM38" s="818"/>
      <c r="AN38" s="818"/>
      <c r="AO38" s="818"/>
      <c r="AP38" s="818">
        <v>6871.1490000000003</v>
      </c>
      <c r="AQ38" s="818"/>
      <c r="AR38" s="818"/>
      <c r="AS38" s="818"/>
      <c r="AT38" s="818"/>
      <c r="AU38" s="818">
        <v>3937.1680000000001</v>
      </c>
      <c r="AV38" s="818"/>
      <c r="AW38" s="818"/>
      <c r="AX38" s="818"/>
      <c r="AY38" s="818"/>
      <c r="AZ38" s="752" t="s">
        <v>553</v>
      </c>
      <c r="BA38" s="752"/>
      <c r="BB38" s="752"/>
      <c r="BC38" s="752"/>
      <c r="BD38" s="752"/>
      <c r="BE38" s="815" t="s">
        <v>396</v>
      </c>
      <c r="BF38" s="815"/>
      <c r="BG38" s="815"/>
      <c r="BH38" s="815"/>
      <c r="BI38" s="816"/>
      <c r="BJ38" s="203"/>
      <c r="BK38" s="203"/>
      <c r="BL38" s="203"/>
      <c r="BM38" s="203"/>
      <c r="BN38" s="203"/>
      <c r="BO38" s="216"/>
      <c r="BP38" s="216"/>
      <c r="BQ38" s="213">
        <v>32</v>
      </c>
      <c r="BR38" s="214"/>
      <c r="BS38" s="755"/>
      <c r="BT38" s="756"/>
      <c r="BU38" s="756"/>
      <c r="BV38" s="756"/>
      <c r="BW38" s="756"/>
      <c r="BX38" s="756"/>
      <c r="BY38" s="756"/>
      <c r="BZ38" s="756"/>
      <c r="CA38" s="756"/>
      <c r="CB38" s="756"/>
      <c r="CC38" s="756"/>
      <c r="CD38" s="756"/>
      <c r="CE38" s="756"/>
      <c r="CF38" s="756"/>
      <c r="CG38" s="757"/>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197"/>
    </row>
    <row r="39" spans="1:131" s="198" customFormat="1" ht="26.25" customHeight="1">
      <c r="A39" s="217">
        <v>12</v>
      </c>
      <c r="B39" s="743" t="s">
        <v>402</v>
      </c>
      <c r="C39" s="744"/>
      <c r="D39" s="744"/>
      <c r="E39" s="744"/>
      <c r="F39" s="744"/>
      <c r="G39" s="744"/>
      <c r="H39" s="744"/>
      <c r="I39" s="744"/>
      <c r="J39" s="744"/>
      <c r="K39" s="744"/>
      <c r="L39" s="744"/>
      <c r="M39" s="744"/>
      <c r="N39" s="744"/>
      <c r="O39" s="744"/>
      <c r="P39" s="745"/>
      <c r="Q39" s="746">
        <v>28</v>
      </c>
      <c r="R39" s="747"/>
      <c r="S39" s="747"/>
      <c r="T39" s="747"/>
      <c r="U39" s="747"/>
      <c r="V39" s="747">
        <v>26</v>
      </c>
      <c r="W39" s="747"/>
      <c r="X39" s="747"/>
      <c r="Y39" s="747"/>
      <c r="Z39" s="747"/>
      <c r="AA39" s="747">
        <v>2</v>
      </c>
      <c r="AB39" s="747"/>
      <c r="AC39" s="747"/>
      <c r="AD39" s="747"/>
      <c r="AE39" s="748"/>
      <c r="AF39" s="749">
        <v>2</v>
      </c>
      <c r="AG39" s="750"/>
      <c r="AH39" s="750"/>
      <c r="AI39" s="750"/>
      <c r="AJ39" s="751"/>
      <c r="AK39" s="817">
        <v>19.7</v>
      </c>
      <c r="AL39" s="818"/>
      <c r="AM39" s="818"/>
      <c r="AN39" s="818"/>
      <c r="AO39" s="818"/>
      <c r="AP39" s="818">
        <v>205.16800000000001</v>
      </c>
      <c r="AQ39" s="818"/>
      <c r="AR39" s="818"/>
      <c r="AS39" s="818"/>
      <c r="AT39" s="818"/>
      <c r="AU39" s="818">
        <v>186.90799999999999</v>
      </c>
      <c r="AV39" s="818"/>
      <c r="AW39" s="818"/>
      <c r="AX39" s="818"/>
      <c r="AY39" s="818"/>
      <c r="AZ39" s="752" t="s">
        <v>553</v>
      </c>
      <c r="BA39" s="752"/>
      <c r="BB39" s="752"/>
      <c r="BC39" s="752"/>
      <c r="BD39" s="752"/>
      <c r="BE39" s="815" t="s">
        <v>396</v>
      </c>
      <c r="BF39" s="815"/>
      <c r="BG39" s="815"/>
      <c r="BH39" s="815"/>
      <c r="BI39" s="816"/>
      <c r="BJ39" s="203"/>
      <c r="BK39" s="203"/>
      <c r="BL39" s="203"/>
      <c r="BM39" s="203"/>
      <c r="BN39" s="203"/>
      <c r="BO39" s="216"/>
      <c r="BP39" s="216"/>
      <c r="BQ39" s="213">
        <v>33</v>
      </c>
      <c r="BR39" s="214"/>
      <c r="BS39" s="755"/>
      <c r="BT39" s="756"/>
      <c r="BU39" s="756"/>
      <c r="BV39" s="756"/>
      <c r="BW39" s="756"/>
      <c r="BX39" s="756"/>
      <c r="BY39" s="756"/>
      <c r="BZ39" s="756"/>
      <c r="CA39" s="756"/>
      <c r="CB39" s="756"/>
      <c r="CC39" s="756"/>
      <c r="CD39" s="756"/>
      <c r="CE39" s="756"/>
      <c r="CF39" s="756"/>
      <c r="CG39" s="757"/>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7"/>
      <c r="AL40" s="818"/>
      <c r="AM40" s="818"/>
      <c r="AN40" s="818"/>
      <c r="AO40" s="818"/>
      <c r="AP40" s="818"/>
      <c r="AQ40" s="818"/>
      <c r="AR40" s="818"/>
      <c r="AS40" s="818"/>
      <c r="AT40" s="818"/>
      <c r="AU40" s="818"/>
      <c r="AV40" s="818"/>
      <c r="AW40" s="818"/>
      <c r="AX40" s="818"/>
      <c r="AY40" s="818"/>
      <c r="AZ40" s="821"/>
      <c r="BA40" s="821"/>
      <c r="BB40" s="821"/>
      <c r="BC40" s="821"/>
      <c r="BD40" s="821"/>
      <c r="BE40" s="815"/>
      <c r="BF40" s="815"/>
      <c r="BG40" s="815"/>
      <c r="BH40" s="815"/>
      <c r="BI40" s="816"/>
      <c r="BJ40" s="203"/>
      <c r="BK40" s="203"/>
      <c r="BL40" s="203"/>
      <c r="BM40" s="203"/>
      <c r="BN40" s="203"/>
      <c r="BO40" s="216"/>
      <c r="BP40" s="216"/>
      <c r="BQ40" s="213">
        <v>34</v>
      </c>
      <c r="BR40" s="214"/>
      <c r="BS40" s="755"/>
      <c r="BT40" s="756"/>
      <c r="BU40" s="756"/>
      <c r="BV40" s="756"/>
      <c r="BW40" s="756"/>
      <c r="BX40" s="756"/>
      <c r="BY40" s="756"/>
      <c r="BZ40" s="756"/>
      <c r="CA40" s="756"/>
      <c r="CB40" s="756"/>
      <c r="CC40" s="756"/>
      <c r="CD40" s="756"/>
      <c r="CE40" s="756"/>
      <c r="CF40" s="756"/>
      <c r="CG40" s="757"/>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7"/>
      <c r="AL41" s="818"/>
      <c r="AM41" s="818"/>
      <c r="AN41" s="818"/>
      <c r="AO41" s="818"/>
      <c r="AP41" s="818"/>
      <c r="AQ41" s="818"/>
      <c r="AR41" s="818"/>
      <c r="AS41" s="818"/>
      <c r="AT41" s="818"/>
      <c r="AU41" s="818"/>
      <c r="AV41" s="818"/>
      <c r="AW41" s="818"/>
      <c r="AX41" s="818"/>
      <c r="AY41" s="818"/>
      <c r="AZ41" s="821"/>
      <c r="BA41" s="821"/>
      <c r="BB41" s="821"/>
      <c r="BC41" s="821"/>
      <c r="BD41" s="821"/>
      <c r="BE41" s="815"/>
      <c r="BF41" s="815"/>
      <c r="BG41" s="815"/>
      <c r="BH41" s="815"/>
      <c r="BI41" s="816"/>
      <c r="BJ41" s="203"/>
      <c r="BK41" s="203"/>
      <c r="BL41" s="203"/>
      <c r="BM41" s="203"/>
      <c r="BN41" s="203"/>
      <c r="BO41" s="216"/>
      <c r="BP41" s="216"/>
      <c r="BQ41" s="213">
        <v>35</v>
      </c>
      <c r="BR41" s="214"/>
      <c r="BS41" s="755"/>
      <c r="BT41" s="756"/>
      <c r="BU41" s="756"/>
      <c r="BV41" s="756"/>
      <c r="BW41" s="756"/>
      <c r="BX41" s="756"/>
      <c r="BY41" s="756"/>
      <c r="BZ41" s="756"/>
      <c r="CA41" s="756"/>
      <c r="CB41" s="756"/>
      <c r="CC41" s="756"/>
      <c r="CD41" s="756"/>
      <c r="CE41" s="756"/>
      <c r="CF41" s="756"/>
      <c r="CG41" s="757"/>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7"/>
      <c r="AL42" s="818"/>
      <c r="AM42" s="818"/>
      <c r="AN42" s="818"/>
      <c r="AO42" s="818"/>
      <c r="AP42" s="818"/>
      <c r="AQ42" s="818"/>
      <c r="AR42" s="818"/>
      <c r="AS42" s="818"/>
      <c r="AT42" s="818"/>
      <c r="AU42" s="818"/>
      <c r="AV42" s="818"/>
      <c r="AW42" s="818"/>
      <c r="AX42" s="818"/>
      <c r="AY42" s="818"/>
      <c r="AZ42" s="821"/>
      <c r="BA42" s="821"/>
      <c r="BB42" s="821"/>
      <c r="BC42" s="821"/>
      <c r="BD42" s="821"/>
      <c r="BE42" s="815"/>
      <c r="BF42" s="815"/>
      <c r="BG42" s="815"/>
      <c r="BH42" s="815"/>
      <c r="BI42" s="816"/>
      <c r="BJ42" s="203"/>
      <c r="BK42" s="203"/>
      <c r="BL42" s="203"/>
      <c r="BM42" s="203"/>
      <c r="BN42" s="203"/>
      <c r="BO42" s="216"/>
      <c r="BP42" s="216"/>
      <c r="BQ42" s="213">
        <v>36</v>
      </c>
      <c r="BR42" s="214"/>
      <c r="BS42" s="755"/>
      <c r="BT42" s="756"/>
      <c r="BU42" s="756"/>
      <c r="BV42" s="756"/>
      <c r="BW42" s="756"/>
      <c r="BX42" s="756"/>
      <c r="BY42" s="756"/>
      <c r="BZ42" s="756"/>
      <c r="CA42" s="756"/>
      <c r="CB42" s="756"/>
      <c r="CC42" s="756"/>
      <c r="CD42" s="756"/>
      <c r="CE42" s="756"/>
      <c r="CF42" s="756"/>
      <c r="CG42" s="757"/>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21"/>
      <c r="BA43" s="821"/>
      <c r="BB43" s="821"/>
      <c r="BC43" s="821"/>
      <c r="BD43" s="821"/>
      <c r="BE43" s="815"/>
      <c r="BF43" s="815"/>
      <c r="BG43" s="815"/>
      <c r="BH43" s="815"/>
      <c r="BI43" s="816"/>
      <c r="BJ43" s="203"/>
      <c r="BK43" s="203"/>
      <c r="BL43" s="203"/>
      <c r="BM43" s="203"/>
      <c r="BN43" s="203"/>
      <c r="BO43" s="216"/>
      <c r="BP43" s="216"/>
      <c r="BQ43" s="213">
        <v>37</v>
      </c>
      <c r="BR43" s="214"/>
      <c r="BS43" s="755"/>
      <c r="BT43" s="756"/>
      <c r="BU43" s="756"/>
      <c r="BV43" s="756"/>
      <c r="BW43" s="756"/>
      <c r="BX43" s="756"/>
      <c r="BY43" s="756"/>
      <c r="BZ43" s="756"/>
      <c r="CA43" s="756"/>
      <c r="CB43" s="756"/>
      <c r="CC43" s="756"/>
      <c r="CD43" s="756"/>
      <c r="CE43" s="756"/>
      <c r="CF43" s="756"/>
      <c r="CG43" s="757"/>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21"/>
      <c r="BA44" s="821"/>
      <c r="BB44" s="821"/>
      <c r="BC44" s="821"/>
      <c r="BD44" s="821"/>
      <c r="BE44" s="815"/>
      <c r="BF44" s="815"/>
      <c r="BG44" s="815"/>
      <c r="BH44" s="815"/>
      <c r="BI44" s="816"/>
      <c r="BJ44" s="203"/>
      <c r="BK44" s="203"/>
      <c r="BL44" s="203"/>
      <c r="BM44" s="203"/>
      <c r="BN44" s="203"/>
      <c r="BO44" s="216"/>
      <c r="BP44" s="216"/>
      <c r="BQ44" s="213">
        <v>38</v>
      </c>
      <c r="BR44" s="214"/>
      <c r="BS44" s="755"/>
      <c r="BT44" s="756"/>
      <c r="BU44" s="756"/>
      <c r="BV44" s="756"/>
      <c r="BW44" s="756"/>
      <c r="BX44" s="756"/>
      <c r="BY44" s="756"/>
      <c r="BZ44" s="756"/>
      <c r="CA44" s="756"/>
      <c r="CB44" s="756"/>
      <c r="CC44" s="756"/>
      <c r="CD44" s="756"/>
      <c r="CE44" s="756"/>
      <c r="CF44" s="756"/>
      <c r="CG44" s="757"/>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21"/>
      <c r="BA45" s="821"/>
      <c r="BB45" s="821"/>
      <c r="BC45" s="821"/>
      <c r="BD45" s="821"/>
      <c r="BE45" s="815"/>
      <c r="BF45" s="815"/>
      <c r="BG45" s="815"/>
      <c r="BH45" s="815"/>
      <c r="BI45" s="816"/>
      <c r="BJ45" s="203"/>
      <c r="BK45" s="203"/>
      <c r="BL45" s="203"/>
      <c r="BM45" s="203"/>
      <c r="BN45" s="203"/>
      <c r="BO45" s="216"/>
      <c r="BP45" s="216"/>
      <c r="BQ45" s="213">
        <v>39</v>
      </c>
      <c r="BR45" s="214"/>
      <c r="BS45" s="755"/>
      <c r="BT45" s="756"/>
      <c r="BU45" s="756"/>
      <c r="BV45" s="756"/>
      <c r="BW45" s="756"/>
      <c r="BX45" s="756"/>
      <c r="BY45" s="756"/>
      <c r="BZ45" s="756"/>
      <c r="CA45" s="756"/>
      <c r="CB45" s="756"/>
      <c r="CC45" s="756"/>
      <c r="CD45" s="756"/>
      <c r="CE45" s="756"/>
      <c r="CF45" s="756"/>
      <c r="CG45" s="757"/>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21"/>
      <c r="BA46" s="821"/>
      <c r="BB46" s="821"/>
      <c r="BC46" s="821"/>
      <c r="BD46" s="821"/>
      <c r="BE46" s="815"/>
      <c r="BF46" s="815"/>
      <c r="BG46" s="815"/>
      <c r="BH46" s="815"/>
      <c r="BI46" s="816"/>
      <c r="BJ46" s="203"/>
      <c r="BK46" s="203"/>
      <c r="BL46" s="203"/>
      <c r="BM46" s="203"/>
      <c r="BN46" s="203"/>
      <c r="BO46" s="216"/>
      <c r="BP46" s="216"/>
      <c r="BQ46" s="213">
        <v>40</v>
      </c>
      <c r="BR46" s="214"/>
      <c r="BS46" s="755"/>
      <c r="BT46" s="756"/>
      <c r="BU46" s="756"/>
      <c r="BV46" s="756"/>
      <c r="BW46" s="756"/>
      <c r="BX46" s="756"/>
      <c r="BY46" s="756"/>
      <c r="BZ46" s="756"/>
      <c r="CA46" s="756"/>
      <c r="CB46" s="756"/>
      <c r="CC46" s="756"/>
      <c r="CD46" s="756"/>
      <c r="CE46" s="756"/>
      <c r="CF46" s="756"/>
      <c r="CG46" s="757"/>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21"/>
      <c r="BA47" s="821"/>
      <c r="BB47" s="821"/>
      <c r="BC47" s="821"/>
      <c r="BD47" s="821"/>
      <c r="BE47" s="815"/>
      <c r="BF47" s="815"/>
      <c r="BG47" s="815"/>
      <c r="BH47" s="815"/>
      <c r="BI47" s="816"/>
      <c r="BJ47" s="203"/>
      <c r="BK47" s="203"/>
      <c r="BL47" s="203"/>
      <c r="BM47" s="203"/>
      <c r="BN47" s="203"/>
      <c r="BO47" s="216"/>
      <c r="BP47" s="216"/>
      <c r="BQ47" s="213">
        <v>41</v>
      </c>
      <c r="BR47" s="214"/>
      <c r="BS47" s="755"/>
      <c r="BT47" s="756"/>
      <c r="BU47" s="756"/>
      <c r="BV47" s="756"/>
      <c r="BW47" s="756"/>
      <c r="BX47" s="756"/>
      <c r="BY47" s="756"/>
      <c r="BZ47" s="756"/>
      <c r="CA47" s="756"/>
      <c r="CB47" s="756"/>
      <c r="CC47" s="756"/>
      <c r="CD47" s="756"/>
      <c r="CE47" s="756"/>
      <c r="CF47" s="756"/>
      <c r="CG47" s="757"/>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21"/>
      <c r="BA48" s="821"/>
      <c r="BB48" s="821"/>
      <c r="BC48" s="821"/>
      <c r="BD48" s="821"/>
      <c r="BE48" s="815"/>
      <c r="BF48" s="815"/>
      <c r="BG48" s="815"/>
      <c r="BH48" s="815"/>
      <c r="BI48" s="816"/>
      <c r="BJ48" s="203"/>
      <c r="BK48" s="203"/>
      <c r="BL48" s="203"/>
      <c r="BM48" s="203"/>
      <c r="BN48" s="203"/>
      <c r="BO48" s="216"/>
      <c r="BP48" s="216"/>
      <c r="BQ48" s="213">
        <v>42</v>
      </c>
      <c r="BR48" s="214"/>
      <c r="BS48" s="755"/>
      <c r="BT48" s="756"/>
      <c r="BU48" s="756"/>
      <c r="BV48" s="756"/>
      <c r="BW48" s="756"/>
      <c r="BX48" s="756"/>
      <c r="BY48" s="756"/>
      <c r="BZ48" s="756"/>
      <c r="CA48" s="756"/>
      <c r="CB48" s="756"/>
      <c r="CC48" s="756"/>
      <c r="CD48" s="756"/>
      <c r="CE48" s="756"/>
      <c r="CF48" s="756"/>
      <c r="CG48" s="757"/>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21"/>
      <c r="BA49" s="821"/>
      <c r="BB49" s="821"/>
      <c r="BC49" s="821"/>
      <c r="BD49" s="821"/>
      <c r="BE49" s="815"/>
      <c r="BF49" s="815"/>
      <c r="BG49" s="815"/>
      <c r="BH49" s="815"/>
      <c r="BI49" s="816"/>
      <c r="BJ49" s="203"/>
      <c r="BK49" s="203"/>
      <c r="BL49" s="203"/>
      <c r="BM49" s="203"/>
      <c r="BN49" s="203"/>
      <c r="BO49" s="216"/>
      <c r="BP49" s="216"/>
      <c r="BQ49" s="213">
        <v>43</v>
      </c>
      <c r="BR49" s="214"/>
      <c r="BS49" s="755"/>
      <c r="BT49" s="756"/>
      <c r="BU49" s="756"/>
      <c r="BV49" s="756"/>
      <c r="BW49" s="756"/>
      <c r="BX49" s="756"/>
      <c r="BY49" s="756"/>
      <c r="BZ49" s="756"/>
      <c r="CA49" s="756"/>
      <c r="CB49" s="756"/>
      <c r="CC49" s="756"/>
      <c r="CD49" s="756"/>
      <c r="CE49" s="756"/>
      <c r="CF49" s="756"/>
      <c r="CG49" s="757"/>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5"/>
      <c r="BF50" s="815"/>
      <c r="BG50" s="815"/>
      <c r="BH50" s="815"/>
      <c r="BI50" s="816"/>
      <c r="BJ50" s="203"/>
      <c r="BK50" s="203"/>
      <c r="BL50" s="203"/>
      <c r="BM50" s="203"/>
      <c r="BN50" s="203"/>
      <c r="BO50" s="216"/>
      <c r="BP50" s="216"/>
      <c r="BQ50" s="213">
        <v>44</v>
      </c>
      <c r="BR50" s="214"/>
      <c r="BS50" s="755"/>
      <c r="BT50" s="756"/>
      <c r="BU50" s="756"/>
      <c r="BV50" s="756"/>
      <c r="BW50" s="756"/>
      <c r="BX50" s="756"/>
      <c r="BY50" s="756"/>
      <c r="BZ50" s="756"/>
      <c r="CA50" s="756"/>
      <c r="CB50" s="756"/>
      <c r="CC50" s="756"/>
      <c r="CD50" s="756"/>
      <c r="CE50" s="756"/>
      <c r="CF50" s="756"/>
      <c r="CG50" s="757"/>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5"/>
      <c r="BF51" s="815"/>
      <c r="BG51" s="815"/>
      <c r="BH51" s="815"/>
      <c r="BI51" s="816"/>
      <c r="BJ51" s="203"/>
      <c r="BK51" s="203"/>
      <c r="BL51" s="203"/>
      <c r="BM51" s="203"/>
      <c r="BN51" s="203"/>
      <c r="BO51" s="216"/>
      <c r="BP51" s="216"/>
      <c r="BQ51" s="213">
        <v>45</v>
      </c>
      <c r="BR51" s="214"/>
      <c r="BS51" s="755"/>
      <c r="BT51" s="756"/>
      <c r="BU51" s="756"/>
      <c r="BV51" s="756"/>
      <c r="BW51" s="756"/>
      <c r="BX51" s="756"/>
      <c r="BY51" s="756"/>
      <c r="BZ51" s="756"/>
      <c r="CA51" s="756"/>
      <c r="CB51" s="756"/>
      <c r="CC51" s="756"/>
      <c r="CD51" s="756"/>
      <c r="CE51" s="756"/>
      <c r="CF51" s="756"/>
      <c r="CG51" s="757"/>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5"/>
      <c r="BF52" s="815"/>
      <c r="BG52" s="815"/>
      <c r="BH52" s="815"/>
      <c r="BI52" s="816"/>
      <c r="BJ52" s="203"/>
      <c r="BK52" s="203"/>
      <c r="BL52" s="203"/>
      <c r="BM52" s="203"/>
      <c r="BN52" s="203"/>
      <c r="BO52" s="216"/>
      <c r="BP52" s="216"/>
      <c r="BQ52" s="213">
        <v>46</v>
      </c>
      <c r="BR52" s="214"/>
      <c r="BS52" s="755"/>
      <c r="BT52" s="756"/>
      <c r="BU52" s="756"/>
      <c r="BV52" s="756"/>
      <c r="BW52" s="756"/>
      <c r="BX52" s="756"/>
      <c r="BY52" s="756"/>
      <c r="BZ52" s="756"/>
      <c r="CA52" s="756"/>
      <c r="CB52" s="756"/>
      <c r="CC52" s="756"/>
      <c r="CD52" s="756"/>
      <c r="CE52" s="756"/>
      <c r="CF52" s="756"/>
      <c r="CG52" s="757"/>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5"/>
      <c r="BF53" s="815"/>
      <c r="BG53" s="815"/>
      <c r="BH53" s="815"/>
      <c r="BI53" s="816"/>
      <c r="BJ53" s="203"/>
      <c r="BK53" s="203"/>
      <c r="BL53" s="203"/>
      <c r="BM53" s="203"/>
      <c r="BN53" s="203"/>
      <c r="BO53" s="216"/>
      <c r="BP53" s="216"/>
      <c r="BQ53" s="213">
        <v>47</v>
      </c>
      <c r="BR53" s="214"/>
      <c r="BS53" s="755"/>
      <c r="BT53" s="756"/>
      <c r="BU53" s="756"/>
      <c r="BV53" s="756"/>
      <c r="BW53" s="756"/>
      <c r="BX53" s="756"/>
      <c r="BY53" s="756"/>
      <c r="BZ53" s="756"/>
      <c r="CA53" s="756"/>
      <c r="CB53" s="756"/>
      <c r="CC53" s="756"/>
      <c r="CD53" s="756"/>
      <c r="CE53" s="756"/>
      <c r="CF53" s="756"/>
      <c r="CG53" s="757"/>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5"/>
      <c r="BF54" s="815"/>
      <c r="BG54" s="815"/>
      <c r="BH54" s="815"/>
      <c r="BI54" s="816"/>
      <c r="BJ54" s="203"/>
      <c r="BK54" s="203"/>
      <c r="BL54" s="203"/>
      <c r="BM54" s="203"/>
      <c r="BN54" s="203"/>
      <c r="BO54" s="216"/>
      <c r="BP54" s="216"/>
      <c r="BQ54" s="213">
        <v>48</v>
      </c>
      <c r="BR54" s="214"/>
      <c r="BS54" s="755"/>
      <c r="BT54" s="756"/>
      <c r="BU54" s="756"/>
      <c r="BV54" s="756"/>
      <c r="BW54" s="756"/>
      <c r="BX54" s="756"/>
      <c r="BY54" s="756"/>
      <c r="BZ54" s="756"/>
      <c r="CA54" s="756"/>
      <c r="CB54" s="756"/>
      <c r="CC54" s="756"/>
      <c r="CD54" s="756"/>
      <c r="CE54" s="756"/>
      <c r="CF54" s="756"/>
      <c r="CG54" s="757"/>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5"/>
      <c r="BF55" s="815"/>
      <c r="BG55" s="815"/>
      <c r="BH55" s="815"/>
      <c r="BI55" s="816"/>
      <c r="BJ55" s="203"/>
      <c r="BK55" s="203"/>
      <c r="BL55" s="203"/>
      <c r="BM55" s="203"/>
      <c r="BN55" s="203"/>
      <c r="BO55" s="216"/>
      <c r="BP55" s="216"/>
      <c r="BQ55" s="213">
        <v>49</v>
      </c>
      <c r="BR55" s="214"/>
      <c r="BS55" s="755"/>
      <c r="BT55" s="756"/>
      <c r="BU55" s="756"/>
      <c r="BV55" s="756"/>
      <c r="BW55" s="756"/>
      <c r="BX55" s="756"/>
      <c r="BY55" s="756"/>
      <c r="BZ55" s="756"/>
      <c r="CA55" s="756"/>
      <c r="CB55" s="756"/>
      <c r="CC55" s="756"/>
      <c r="CD55" s="756"/>
      <c r="CE55" s="756"/>
      <c r="CF55" s="756"/>
      <c r="CG55" s="757"/>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5"/>
      <c r="BF56" s="815"/>
      <c r="BG56" s="815"/>
      <c r="BH56" s="815"/>
      <c r="BI56" s="816"/>
      <c r="BJ56" s="203"/>
      <c r="BK56" s="203"/>
      <c r="BL56" s="203"/>
      <c r="BM56" s="203"/>
      <c r="BN56" s="203"/>
      <c r="BO56" s="216"/>
      <c r="BP56" s="216"/>
      <c r="BQ56" s="213">
        <v>50</v>
      </c>
      <c r="BR56" s="214"/>
      <c r="BS56" s="755"/>
      <c r="BT56" s="756"/>
      <c r="BU56" s="756"/>
      <c r="BV56" s="756"/>
      <c r="BW56" s="756"/>
      <c r="BX56" s="756"/>
      <c r="BY56" s="756"/>
      <c r="BZ56" s="756"/>
      <c r="CA56" s="756"/>
      <c r="CB56" s="756"/>
      <c r="CC56" s="756"/>
      <c r="CD56" s="756"/>
      <c r="CE56" s="756"/>
      <c r="CF56" s="756"/>
      <c r="CG56" s="757"/>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5"/>
      <c r="BF57" s="815"/>
      <c r="BG57" s="815"/>
      <c r="BH57" s="815"/>
      <c r="BI57" s="816"/>
      <c r="BJ57" s="203"/>
      <c r="BK57" s="203"/>
      <c r="BL57" s="203"/>
      <c r="BM57" s="203"/>
      <c r="BN57" s="203"/>
      <c r="BO57" s="216"/>
      <c r="BP57" s="216"/>
      <c r="BQ57" s="213">
        <v>51</v>
      </c>
      <c r="BR57" s="214"/>
      <c r="BS57" s="755"/>
      <c r="BT57" s="756"/>
      <c r="BU57" s="756"/>
      <c r="BV57" s="756"/>
      <c r="BW57" s="756"/>
      <c r="BX57" s="756"/>
      <c r="BY57" s="756"/>
      <c r="BZ57" s="756"/>
      <c r="CA57" s="756"/>
      <c r="CB57" s="756"/>
      <c r="CC57" s="756"/>
      <c r="CD57" s="756"/>
      <c r="CE57" s="756"/>
      <c r="CF57" s="756"/>
      <c r="CG57" s="757"/>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5"/>
      <c r="BF58" s="815"/>
      <c r="BG58" s="815"/>
      <c r="BH58" s="815"/>
      <c r="BI58" s="816"/>
      <c r="BJ58" s="203"/>
      <c r="BK58" s="203"/>
      <c r="BL58" s="203"/>
      <c r="BM58" s="203"/>
      <c r="BN58" s="203"/>
      <c r="BO58" s="216"/>
      <c r="BP58" s="216"/>
      <c r="BQ58" s="213">
        <v>52</v>
      </c>
      <c r="BR58" s="214"/>
      <c r="BS58" s="755"/>
      <c r="BT58" s="756"/>
      <c r="BU58" s="756"/>
      <c r="BV58" s="756"/>
      <c r="BW58" s="756"/>
      <c r="BX58" s="756"/>
      <c r="BY58" s="756"/>
      <c r="BZ58" s="756"/>
      <c r="CA58" s="756"/>
      <c r="CB58" s="756"/>
      <c r="CC58" s="756"/>
      <c r="CD58" s="756"/>
      <c r="CE58" s="756"/>
      <c r="CF58" s="756"/>
      <c r="CG58" s="757"/>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5"/>
      <c r="BF59" s="815"/>
      <c r="BG59" s="815"/>
      <c r="BH59" s="815"/>
      <c r="BI59" s="816"/>
      <c r="BJ59" s="203"/>
      <c r="BK59" s="203"/>
      <c r="BL59" s="203"/>
      <c r="BM59" s="203"/>
      <c r="BN59" s="203"/>
      <c r="BO59" s="216"/>
      <c r="BP59" s="216"/>
      <c r="BQ59" s="213">
        <v>53</v>
      </c>
      <c r="BR59" s="214"/>
      <c r="BS59" s="755"/>
      <c r="BT59" s="756"/>
      <c r="BU59" s="756"/>
      <c r="BV59" s="756"/>
      <c r="BW59" s="756"/>
      <c r="BX59" s="756"/>
      <c r="BY59" s="756"/>
      <c r="BZ59" s="756"/>
      <c r="CA59" s="756"/>
      <c r="CB59" s="756"/>
      <c r="CC59" s="756"/>
      <c r="CD59" s="756"/>
      <c r="CE59" s="756"/>
      <c r="CF59" s="756"/>
      <c r="CG59" s="757"/>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5"/>
      <c r="BF60" s="815"/>
      <c r="BG60" s="815"/>
      <c r="BH60" s="815"/>
      <c r="BI60" s="816"/>
      <c r="BJ60" s="203"/>
      <c r="BK60" s="203"/>
      <c r="BL60" s="203"/>
      <c r="BM60" s="203"/>
      <c r="BN60" s="203"/>
      <c r="BO60" s="216"/>
      <c r="BP60" s="216"/>
      <c r="BQ60" s="213">
        <v>54</v>
      </c>
      <c r="BR60" s="214"/>
      <c r="BS60" s="755"/>
      <c r="BT60" s="756"/>
      <c r="BU60" s="756"/>
      <c r="BV60" s="756"/>
      <c r="BW60" s="756"/>
      <c r="BX60" s="756"/>
      <c r="BY60" s="756"/>
      <c r="BZ60" s="756"/>
      <c r="CA60" s="756"/>
      <c r="CB60" s="756"/>
      <c r="CC60" s="756"/>
      <c r="CD60" s="756"/>
      <c r="CE60" s="756"/>
      <c r="CF60" s="756"/>
      <c r="CG60" s="757"/>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5"/>
      <c r="BF61" s="815"/>
      <c r="BG61" s="815"/>
      <c r="BH61" s="815"/>
      <c r="BI61" s="816"/>
      <c r="BJ61" s="203"/>
      <c r="BK61" s="203"/>
      <c r="BL61" s="203"/>
      <c r="BM61" s="203"/>
      <c r="BN61" s="203"/>
      <c r="BO61" s="216"/>
      <c r="BP61" s="216"/>
      <c r="BQ61" s="213">
        <v>55</v>
      </c>
      <c r="BR61" s="214"/>
      <c r="BS61" s="755"/>
      <c r="BT61" s="756"/>
      <c r="BU61" s="756"/>
      <c r="BV61" s="756"/>
      <c r="BW61" s="756"/>
      <c r="BX61" s="756"/>
      <c r="BY61" s="756"/>
      <c r="BZ61" s="756"/>
      <c r="CA61" s="756"/>
      <c r="CB61" s="756"/>
      <c r="CC61" s="756"/>
      <c r="CD61" s="756"/>
      <c r="CE61" s="756"/>
      <c r="CF61" s="756"/>
      <c r="CG61" s="757"/>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5"/>
      <c r="BF62" s="815"/>
      <c r="BG62" s="815"/>
      <c r="BH62" s="815"/>
      <c r="BI62" s="816"/>
      <c r="BJ62" s="834" t="s">
        <v>403</v>
      </c>
      <c r="BK62" s="794"/>
      <c r="BL62" s="794"/>
      <c r="BM62" s="794"/>
      <c r="BN62" s="795"/>
      <c r="BO62" s="216"/>
      <c r="BP62" s="216"/>
      <c r="BQ62" s="213">
        <v>56</v>
      </c>
      <c r="BR62" s="214"/>
      <c r="BS62" s="755"/>
      <c r="BT62" s="756"/>
      <c r="BU62" s="756"/>
      <c r="BV62" s="756"/>
      <c r="BW62" s="756"/>
      <c r="BX62" s="756"/>
      <c r="BY62" s="756"/>
      <c r="BZ62" s="756"/>
      <c r="CA62" s="756"/>
      <c r="CB62" s="756"/>
      <c r="CC62" s="756"/>
      <c r="CD62" s="756"/>
      <c r="CE62" s="756"/>
      <c r="CF62" s="756"/>
      <c r="CG62" s="757"/>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197"/>
    </row>
    <row r="63" spans="1:131" s="198" customFormat="1" ht="26.25" customHeight="1" thickBot="1">
      <c r="A63" s="215" t="s">
        <v>377</v>
      </c>
      <c r="B63" s="778" t="s">
        <v>404</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v>534</v>
      </c>
      <c r="AG63" s="831"/>
      <c r="AH63" s="831"/>
      <c r="AI63" s="831"/>
      <c r="AJ63" s="832"/>
      <c r="AK63" s="833"/>
      <c r="AL63" s="828"/>
      <c r="AM63" s="828"/>
      <c r="AN63" s="828"/>
      <c r="AO63" s="828"/>
      <c r="AP63" s="831">
        <v>8632</v>
      </c>
      <c r="AQ63" s="831"/>
      <c r="AR63" s="831"/>
      <c r="AS63" s="831"/>
      <c r="AT63" s="831"/>
      <c r="AU63" s="831">
        <f>SUM(AU28:AY62)</f>
        <v>4699.6485000000002</v>
      </c>
      <c r="AV63" s="831"/>
      <c r="AW63" s="831"/>
      <c r="AX63" s="831"/>
      <c r="AY63" s="831"/>
      <c r="AZ63" s="835"/>
      <c r="BA63" s="835"/>
      <c r="BB63" s="835"/>
      <c r="BC63" s="835"/>
      <c r="BD63" s="835"/>
      <c r="BE63" s="831"/>
      <c r="BF63" s="831"/>
      <c r="BG63" s="831"/>
      <c r="BH63" s="831"/>
      <c r="BI63" s="831"/>
      <c r="BJ63" s="836" t="s">
        <v>112</v>
      </c>
      <c r="BK63" s="837"/>
      <c r="BL63" s="837"/>
      <c r="BM63" s="837"/>
      <c r="BN63" s="838"/>
      <c r="BO63" s="216"/>
      <c r="BP63" s="216"/>
      <c r="BQ63" s="213">
        <v>57</v>
      </c>
      <c r="BR63" s="214"/>
      <c r="BS63" s="755"/>
      <c r="BT63" s="756"/>
      <c r="BU63" s="756"/>
      <c r="BV63" s="756"/>
      <c r="BW63" s="756"/>
      <c r="BX63" s="756"/>
      <c r="BY63" s="756"/>
      <c r="BZ63" s="756"/>
      <c r="CA63" s="756"/>
      <c r="CB63" s="756"/>
      <c r="CC63" s="756"/>
      <c r="CD63" s="756"/>
      <c r="CE63" s="756"/>
      <c r="CF63" s="756"/>
      <c r="CG63" s="757"/>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5"/>
      <c r="BT64" s="756"/>
      <c r="BU64" s="756"/>
      <c r="BV64" s="756"/>
      <c r="BW64" s="756"/>
      <c r="BX64" s="756"/>
      <c r="BY64" s="756"/>
      <c r="BZ64" s="756"/>
      <c r="CA64" s="756"/>
      <c r="CB64" s="756"/>
      <c r="CC64" s="756"/>
      <c r="CD64" s="756"/>
      <c r="CE64" s="756"/>
      <c r="CF64" s="756"/>
      <c r="CG64" s="757"/>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197"/>
    </row>
    <row r="65" spans="1:131" s="198" customFormat="1" ht="26.25" customHeight="1" thickBot="1">
      <c r="A65" s="203" t="s">
        <v>405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5"/>
      <c r="BT65" s="756"/>
      <c r="BU65" s="756"/>
      <c r="BV65" s="756"/>
      <c r="BW65" s="756"/>
      <c r="BX65" s="756"/>
      <c r="BY65" s="756"/>
      <c r="BZ65" s="756"/>
      <c r="CA65" s="756"/>
      <c r="CB65" s="756"/>
      <c r="CC65" s="756"/>
      <c r="CD65" s="756"/>
      <c r="CE65" s="756"/>
      <c r="CF65" s="756"/>
      <c r="CG65" s="757"/>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197"/>
    </row>
    <row r="66" spans="1:131" s="198" customFormat="1" ht="26.25" customHeight="1">
      <c r="A66" s="728" t="s">
        <v>406</v>
      </c>
      <c r="B66" s="729"/>
      <c r="C66" s="729"/>
      <c r="D66" s="729"/>
      <c r="E66" s="729"/>
      <c r="F66" s="729"/>
      <c r="G66" s="729"/>
      <c r="H66" s="729"/>
      <c r="I66" s="729"/>
      <c r="J66" s="729"/>
      <c r="K66" s="729"/>
      <c r="L66" s="729"/>
      <c r="M66" s="729"/>
      <c r="N66" s="729"/>
      <c r="O66" s="729"/>
      <c r="P66" s="730"/>
      <c r="Q66" s="705" t="s">
        <v>381</v>
      </c>
      <c r="R66" s="706"/>
      <c r="S66" s="706"/>
      <c r="T66" s="706"/>
      <c r="U66" s="707"/>
      <c r="V66" s="705" t="s">
        <v>382</v>
      </c>
      <c r="W66" s="706"/>
      <c r="X66" s="706"/>
      <c r="Y66" s="706"/>
      <c r="Z66" s="707"/>
      <c r="AA66" s="705" t="s">
        <v>383</v>
      </c>
      <c r="AB66" s="706"/>
      <c r="AC66" s="706"/>
      <c r="AD66" s="706"/>
      <c r="AE66" s="707"/>
      <c r="AF66" s="839" t="s">
        <v>384</v>
      </c>
      <c r="AG66" s="801"/>
      <c r="AH66" s="801"/>
      <c r="AI66" s="801"/>
      <c r="AJ66" s="840"/>
      <c r="AK66" s="705" t="s">
        <v>385</v>
      </c>
      <c r="AL66" s="729"/>
      <c r="AM66" s="729"/>
      <c r="AN66" s="729"/>
      <c r="AO66" s="730"/>
      <c r="AP66" s="705" t="s">
        <v>386</v>
      </c>
      <c r="AQ66" s="706"/>
      <c r="AR66" s="706"/>
      <c r="AS66" s="706"/>
      <c r="AT66" s="707"/>
      <c r="AU66" s="705" t="s">
        <v>407</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1"/>
      <c r="AG67" s="804"/>
      <c r="AH67" s="804"/>
      <c r="AI67" s="804"/>
      <c r="AJ67" s="842"/>
      <c r="AK67" s="84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6" t="s">
        <v>546</v>
      </c>
      <c r="C68" s="857"/>
      <c r="D68" s="857"/>
      <c r="E68" s="857"/>
      <c r="F68" s="857"/>
      <c r="G68" s="857"/>
      <c r="H68" s="857"/>
      <c r="I68" s="857"/>
      <c r="J68" s="857"/>
      <c r="K68" s="857"/>
      <c r="L68" s="857"/>
      <c r="M68" s="857"/>
      <c r="N68" s="857"/>
      <c r="O68" s="857"/>
      <c r="P68" s="858"/>
      <c r="Q68" s="859">
        <v>1266.5640000000001</v>
      </c>
      <c r="R68" s="853"/>
      <c r="S68" s="853"/>
      <c r="T68" s="853"/>
      <c r="U68" s="853"/>
      <c r="V68" s="853">
        <v>1266.508</v>
      </c>
      <c r="W68" s="853"/>
      <c r="X68" s="853"/>
      <c r="Y68" s="853"/>
      <c r="Z68" s="853"/>
      <c r="AA68" s="853">
        <v>0</v>
      </c>
      <c r="AB68" s="853"/>
      <c r="AC68" s="853"/>
      <c r="AD68" s="853"/>
      <c r="AE68" s="853"/>
      <c r="AF68" s="853">
        <v>5.6000000000000001E-2</v>
      </c>
      <c r="AG68" s="853"/>
      <c r="AH68" s="853"/>
      <c r="AI68" s="853"/>
      <c r="AJ68" s="853"/>
      <c r="AK68" s="853">
        <v>11.282999999999999</v>
      </c>
      <c r="AL68" s="853"/>
      <c r="AM68" s="853"/>
      <c r="AN68" s="853"/>
      <c r="AO68" s="853"/>
      <c r="AP68" s="853">
        <v>449</v>
      </c>
      <c r="AQ68" s="853"/>
      <c r="AR68" s="853"/>
      <c r="AS68" s="853"/>
      <c r="AT68" s="853"/>
      <c r="AU68" s="853">
        <v>130.32300000000001</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60" t="s">
        <v>547</v>
      </c>
      <c r="C69" s="861"/>
      <c r="D69" s="861"/>
      <c r="E69" s="861"/>
      <c r="F69" s="861"/>
      <c r="G69" s="861"/>
      <c r="H69" s="861"/>
      <c r="I69" s="861"/>
      <c r="J69" s="861"/>
      <c r="K69" s="861"/>
      <c r="L69" s="861"/>
      <c r="M69" s="861"/>
      <c r="N69" s="861"/>
      <c r="O69" s="861"/>
      <c r="P69" s="862"/>
      <c r="Q69" s="863">
        <v>25.123000000000001</v>
      </c>
      <c r="R69" s="818"/>
      <c r="S69" s="818"/>
      <c r="T69" s="818"/>
      <c r="U69" s="818"/>
      <c r="V69" s="818">
        <v>22.984999999999999</v>
      </c>
      <c r="W69" s="818"/>
      <c r="X69" s="818"/>
      <c r="Y69" s="818"/>
      <c r="Z69" s="818"/>
      <c r="AA69" s="818">
        <v>2</v>
      </c>
      <c r="AB69" s="818"/>
      <c r="AC69" s="818"/>
      <c r="AD69" s="818"/>
      <c r="AE69" s="818"/>
      <c r="AF69" s="818">
        <v>2.1379999999999999</v>
      </c>
      <c r="AG69" s="818"/>
      <c r="AH69" s="818"/>
      <c r="AI69" s="818"/>
      <c r="AJ69" s="818"/>
      <c r="AK69" s="818">
        <v>0</v>
      </c>
      <c r="AL69" s="818"/>
      <c r="AM69" s="818"/>
      <c r="AN69" s="818"/>
      <c r="AO69" s="818"/>
      <c r="AP69" s="818" t="s">
        <v>563</v>
      </c>
      <c r="AQ69" s="818"/>
      <c r="AR69" s="818"/>
      <c r="AS69" s="818"/>
      <c r="AT69" s="818"/>
      <c r="AU69" s="818" t="s">
        <v>563</v>
      </c>
      <c r="AV69" s="818"/>
      <c r="AW69" s="818"/>
      <c r="AX69" s="818"/>
      <c r="AY69" s="818"/>
      <c r="AZ69" s="854"/>
      <c r="BA69" s="854"/>
      <c r="BB69" s="854"/>
      <c r="BC69" s="854"/>
      <c r="BD69" s="85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60" t="s">
        <v>548</v>
      </c>
      <c r="C70" s="861"/>
      <c r="D70" s="861"/>
      <c r="E70" s="861"/>
      <c r="F70" s="861"/>
      <c r="G70" s="861"/>
      <c r="H70" s="861"/>
      <c r="I70" s="861"/>
      <c r="J70" s="861"/>
      <c r="K70" s="861"/>
      <c r="L70" s="861"/>
      <c r="M70" s="861"/>
      <c r="N70" s="861"/>
      <c r="O70" s="861"/>
      <c r="P70" s="862"/>
      <c r="Q70" s="863">
        <v>145.91800000000001</v>
      </c>
      <c r="R70" s="818"/>
      <c r="S70" s="818"/>
      <c r="T70" s="818"/>
      <c r="U70" s="818"/>
      <c r="V70" s="818">
        <v>143.90899999999999</v>
      </c>
      <c r="W70" s="818"/>
      <c r="X70" s="818"/>
      <c r="Y70" s="818"/>
      <c r="Z70" s="818"/>
      <c r="AA70" s="818">
        <v>2</v>
      </c>
      <c r="AB70" s="818"/>
      <c r="AC70" s="818"/>
      <c r="AD70" s="818"/>
      <c r="AE70" s="818"/>
      <c r="AF70" s="818">
        <v>2.0089999999999999</v>
      </c>
      <c r="AG70" s="818"/>
      <c r="AH70" s="818"/>
      <c r="AI70" s="818"/>
      <c r="AJ70" s="818"/>
      <c r="AK70" s="818">
        <v>0</v>
      </c>
      <c r="AL70" s="818"/>
      <c r="AM70" s="818"/>
      <c r="AN70" s="818"/>
      <c r="AO70" s="818"/>
      <c r="AP70" s="818" t="s">
        <v>563</v>
      </c>
      <c r="AQ70" s="818"/>
      <c r="AR70" s="818"/>
      <c r="AS70" s="818"/>
      <c r="AT70" s="818"/>
      <c r="AU70" s="818" t="s">
        <v>563</v>
      </c>
      <c r="AV70" s="818"/>
      <c r="AW70" s="818"/>
      <c r="AX70" s="818"/>
      <c r="AY70" s="818"/>
      <c r="AZ70" s="854"/>
      <c r="BA70" s="854"/>
      <c r="BB70" s="854"/>
      <c r="BC70" s="854"/>
      <c r="BD70" s="85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60" t="s">
        <v>549</v>
      </c>
      <c r="C71" s="861"/>
      <c r="D71" s="861"/>
      <c r="E71" s="861"/>
      <c r="F71" s="861"/>
      <c r="G71" s="861"/>
      <c r="H71" s="861"/>
      <c r="I71" s="861"/>
      <c r="J71" s="861"/>
      <c r="K71" s="861"/>
      <c r="L71" s="861"/>
      <c r="M71" s="861"/>
      <c r="N71" s="861"/>
      <c r="O71" s="861"/>
      <c r="P71" s="862"/>
      <c r="Q71" s="863">
        <v>620.88599999999997</v>
      </c>
      <c r="R71" s="818"/>
      <c r="S71" s="818"/>
      <c r="T71" s="818"/>
      <c r="U71" s="818"/>
      <c r="V71" s="818">
        <v>573.54600000000005</v>
      </c>
      <c r="W71" s="818"/>
      <c r="X71" s="818"/>
      <c r="Y71" s="818"/>
      <c r="Z71" s="818"/>
      <c r="AA71" s="818">
        <v>47</v>
      </c>
      <c r="AB71" s="818"/>
      <c r="AC71" s="818"/>
      <c r="AD71" s="818"/>
      <c r="AE71" s="818"/>
      <c r="AF71" s="818">
        <v>16.021999999999998</v>
      </c>
      <c r="AG71" s="818"/>
      <c r="AH71" s="818"/>
      <c r="AI71" s="818"/>
      <c r="AJ71" s="818"/>
      <c r="AK71" s="818" t="s">
        <v>553</v>
      </c>
      <c r="AL71" s="818"/>
      <c r="AM71" s="818"/>
      <c r="AN71" s="818"/>
      <c r="AO71" s="818"/>
      <c r="AP71" s="818">
        <v>885.57899999999995</v>
      </c>
      <c r="AQ71" s="818"/>
      <c r="AR71" s="818"/>
      <c r="AS71" s="818"/>
      <c r="AT71" s="818"/>
      <c r="AU71" s="818">
        <v>708.02599999999995</v>
      </c>
      <c r="AV71" s="818"/>
      <c r="AW71" s="818"/>
      <c r="AX71" s="818"/>
      <c r="AY71" s="818"/>
      <c r="AZ71" s="854"/>
      <c r="BA71" s="854"/>
      <c r="BB71" s="854"/>
      <c r="BC71" s="854"/>
      <c r="BD71" s="85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60" t="s">
        <v>550</v>
      </c>
      <c r="C72" s="861"/>
      <c r="D72" s="861"/>
      <c r="E72" s="861"/>
      <c r="F72" s="861"/>
      <c r="G72" s="861"/>
      <c r="H72" s="861"/>
      <c r="I72" s="861"/>
      <c r="J72" s="861"/>
      <c r="K72" s="861"/>
      <c r="L72" s="861"/>
      <c r="M72" s="861"/>
      <c r="N72" s="861"/>
      <c r="O72" s="861"/>
      <c r="P72" s="862"/>
      <c r="Q72" s="863">
        <v>5575.5590000000002</v>
      </c>
      <c r="R72" s="818"/>
      <c r="S72" s="818"/>
      <c r="T72" s="818"/>
      <c r="U72" s="818"/>
      <c r="V72" s="818">
        <v>5562.5510000000004</v>
      </c>
      <c r="W72" s="818"/>
      <c r="X72" s="818"/>
      <c r="Y72" s="818"/>
      <c r="Z72" s="818"/>
      <c r="AA72" s="818">
        <v>13</v>
      </c>
      <c r="AB72" s="818"/>
      <c r="AC72" s="818"/>
      <c r="AD72" s="818"/>
      <c r="AE72" s="818"/>
      <c r="AF72" s="818">
        <v>13.007</v>
      </c>
      <c r="AG72" s="818"/>
      <c r="AH72" s="818"/>
      <c r="AI72" s="818"/>
      <c r="AJ72" s="818"/>
      <c r="AK72" s="818">
        <v>1138.0060000000001</v>
      </c>
      <c r="AL72" s="818"/>
      <c r="AM72" s="818"/>
      <c r="AN72" s="818"/>
      <c r="AO72" s="818"/>
      <c r="AP72" s="818" t="s">
        <v>563</v>
      </c>
      <c r="AQ72" s="818"/>
      <c r="AR72" s="818"/>
      <c r="AS72" s="818"/>
      <c r="AT72" s="818"/>
      <c r="AU72" s="818" t="s">
        <v>563</v>
      </c>
      <c r="AV72" s="818"/>
      <c r="AW72" s="818"/>
      <c r="AX72" s="818"/>
      <c r="AY72" s="818"/>
      <c r="AZ72" s="854"/>
      <c r="BA72" s="854"/>
      <c r="BB72" s="854"/>
      <c r="BC72" s="854"/>
      <c r="BD72" s="85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60" t="s">
        <v>556</v>
      </c>
      <c r="C73" s="861"/>
      <c r="D73" s="861"/>
      <c r="E73" s="861"/>
      <c r="F73" s="861"/>
      <c r="G73" s="861"/>
      <c r="H73" s="861"/>
      <c r="I73" s="861"/>
      <c r="J73" s="861"/>
      <c r="K73" s="861"/>
      <c r="L73" s="861"/>
      <c r="M73" s="861"/>
      <c r="N73" s="861"/>
      <c r="O73" s="861"/>
      <c r="P73" s="862"/>
      <c r="Q73" s="863">
        <v>287.517</v>
      </c>
      <c r="R73" s="818"/>
      <c r="S73" s="818"/>
      <c r="T73" s="818"/>
      <c r="U73" s="818"/>
      <c r="V73" s="818">
        <v>279</v>
      </c>
      <c r="W73" s="818"/>
      <c r="X73" s="818"/>
      <c r="Y73" s="818"/>
      <c r="Z73" s="818"/>
      <c r="AA73" s="818">
        <v>9.0340000000000007</v>
      </c>
      <c r="AB73" s="818"/>
      <c r="AC73" s="818"/>
      <c r="AD73" s="818"/>
      <c r="AE73" s="818"/>
      <c r="AF73" s="818">
        <v>9.0340000000000007</v>
      </c>
      <c r="AG73" s="818"/>
      <c r="AH73" s="818"/>
      <c r="AI73" s="818"/>
      <c r="AJ73" s="818"/>
      <c r="AK73" s="818">
        <v>6.4429999999999996</v>
      </c>
      <c r="AL73" s="818"/>
      <c r="AM73" s="818"/>
      <c r="AN73" s="818"/>
      <c r="AO73" s="818"/>
      <c r="AP73" s="818" t="s">
        <v>563</v>
      </c>
      <c r="AQ73" s="818"/>
      <c r="AR73" s="818"/>
      <c r="AS73" s="818"/>
      <c r="AT73" s="818"/>
      <c r="AU73" s="818" t="s">
        <v>563</v>
      </c>
      <c r="AV73" s="818"/>
      <c r="AW73" s="818"/>
      <c r="AX73" s="818"/>
      <c r="AY73" s="818"/>
      <c r="AZ73" s="854"/>
      <c r="BA73" s="854"/>
      <c r="BB73" s="854"/>
      <c r="BC73" s="854"/>
      <c r="BD73" s="85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60" t="s">
        <v>555</v>
      </c>
      <c r="C74" s="861"/>
      <c r="D74" s="861"/>
      <c r="E74" s="861"/>
      <c r="F74" s="861"/>
      <c r="G74" s="861"/>
      <c r="H74" s="861"/>
      <c r="I74" s="861"/>
      <c r="J74" s="861"/>
      <c r="K74" s="861"/>
      <c r="L74" s="861"/>
      <c r="M74" s="861"/>
      <c r="N74" s="861"/>
      <c r="O74" s="861"/>
      <c r="P74" s="862"/>
      <c r="Q74" s="863">
        <v>568.10599999999999</v>
      </c>
      <c r="R74" s="818"/>
      <c r="S74" s="818"/>
      <c r="T74" s="818"/>
      <c r="U74" s="818"/>
      <c r="V74" s="818">
        <v>477.46100000000001</v>
      </c>
      <c r="W74" s="818"/>
      <c r="X74" s="818"/>
      <c r="Y74" s="818"/>
      <c r="Z74" s="818"/>
      <c r="AA74" s="818">
        <v>90.644999999999996</v>
      </c>
      <c r="AB74" s="818"/>
      <c r="AC74" s="818"/>
      <c r="AD74" s="818"/>
      <c r="AE74" s="818"/>
      <c r="AF74" s="818">
        <v>38.555999999999997</v>
      </c>
      <c r="AG74" s="818"/>
      <c r="AH74" s="818"/>
      <c r="AI74" s="818"/>
      <c r="AJ74" s="818"/>
      <c r="AK74" s="818" t="s">
        <v>563</v>
      </c>
      <c r="AL74" s="818"/>
      <c r="AM74" s="818"/>
      <c r="AN74" s="818"/>
      <c r="AO74" s="818"/>
      <c r="AP74" s="818">
        <v>970.14700000000005</v>
      </c>
      <c r="AQ74" s="818"/>
      <c r="AR74" s="818"/>
      <c r="AS74" s="818"/>
      <c r="AT74" s="818"/>
      <c r="AU74" s="818">
        <v>46.274000000000001</v>
      </c>
      <c r="AV74" s="818"/>
      <c r="AW74" s="818"/>
      <c r="AX74" s="818"/>
      <c r="AY74" s="818"/>
      <c r="AZ74" s="854"/>
      <c r="BA74" s="854"/>
      <c r="BB74" s="854"/>
      <c r="BC74" s="854"/>
      <c r="BD74" s="85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60" t="s">
        <v>551</v>
      </c>
      <c r="C75" s="861"/>
      <c r="D75" s="861"/>
      <c r="E75" s="861"/>
      <c r="F75" s="861"/>
      <c r="G75" s="861"/>
      <c r="H75" s="861"/>
      <c r="I75" s="861"/>
      <c r="J75" s="861"/>
      <c r="K75" s="861"/>
      <c r="L75" s="861"/>
      <c r="M75" s="861"/>
      <c r="N75" s="861"/>
      <c r="O75" s="861"/>
      <c r="P75" s="862"/>
      <c r="Q75" s="864">
        <v>67.337000000000003</v>
      </c>
      <c r="R75" s="820"/>
      <c r="S75" s="820"/>
      <c r="T75" s="820"/>
      <c r="U75" s="817"/>
      <c r="V75" s="819">
        <v>67.325999999999993</v>
      </c>
      <c r="W75" s="820"/>
      <c r="X75" s="820"/>
      <c r="Y75" s="820"/>
      <c r="Z75" s="817"/>
      <c r="AA75" s="819">
        <v>0.01</v>
      </c>
      <c r="AB75" s="820"/>
      <c r="AC75" s="820"/>
      <c r="AD75" s="820"/>
      <c r="AE75" s="817"/>
      <c r="AF75" s="819">
        <v>0.01</v>
      </c>
      <c r="AG75" s="820"/>
      <c r="AH75" s="820"/>
      <c r="AI75" s="820"/>
      <c r="AJ75" s="817"/>
      <c r="AK75" s="818" t="s">
        <v>563</v>
      </c>
      <c r="AL75" s="818"/>
      <c r="AM75" s="818"/>
      <c r="AN75" s="818"/>
      <c r="AO75" s="818"/>
      <c r="AP75" s="818" t="s">
        <v>563</v>
      </c>
      <c r="AQ75" s="818"/>
      <c r="AR75" s="818"/>
      <c r="AS75" s="818"/>
      <c r="AT75" s="818"/>
      <c r="AU75" s="818" t="s">
        <v>563</v>
      </c>
      <c r="AV75" s="818"/>
      <c r="AW75" s="818"/>
      <c r="AX75" s="818"/>
      <c r="AY75" s="818"/>
      <c r="AZ75" s="854"/>
      <c r="BA75" s="854"/>
      <c r="BB75" s="854"/>
      <c r="BC75" s="854"/>
      <c r="BD75" s="85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60" t="s">
        <v>557</v>
      </c>
      <c r="C76" s="861"/>
      <c r="D76" s="861"/>
      <c r="E76" s="861"/>
      <c r="F76" s="861"/>
      <c r="G76" s="861"/>
      <c r="H76" s="861"/>
      <c r="I76" s="861"/>
      <c r="J76" s="861"/>
      <c r="K76" s="861"/>
      <c r="L76" s="861"/>
      <c r="M76" s="861"/>
      <c r="N76" s="861"/>
      <c r="O76" s="861"/>
      <c r="P76" s="862"/>
      <c r="Q76" s="864">
        <v>37</v>
      </c>
      <c r="R76" s="820"/>
      <c r="S76" s="820"/>
      <c r="T76" s="820"/>
      <c r="U76" s="817"/>
      <c r="V76" s="819">
        <v>25.649000000000001</v>
      </c>
      <c r="W76" s="820"/>
      <c r="X76" s="820"/>
      <c r="Y76" s="820"/>
      <c r="Z76" s="817"/>
      <c r="AA76" s="819">
        <v>11</v>
      </c>
      <c r="AB76" s="820"/>
      <c r="AC76" s="820"/>
      <c r="AD76" s="820"/>
      <c r="AE76" s="817"/>
      <c r="AF76" s="819">
        <v>10.787000000000001</v>
      </c>
      <c r="AG76" s="820"/>
      <c r="AH76" s="820"/>
      <c r="AI76" s="820"/>
      <c r="AJ76" s="817"/>
      <c r="AK76" s="818" t="s">
        <v>563</v>
      </c>
      <c r="AL76" s="818"/>
      <c r="AM76" s="818"/>
      <c r="AN76" s="818"/>
      <c r="AO76" s="818"/>
      <c r="AP76" s="818" t="s">
        <v>563</v>
      </c>
      <c r="AQ76" s="818"/>
      <c r="AR76" s="818"/>
      <c r="AS76" s="818"/>
      <c r="AT76" s="818"/>
      <c r="AU76" s="818" t="s">
        <v>563</v>
      </c>
      <c r="AV76" s="818"/>
      <c r="AW76" s="818"/>
      <c r="AX76" s="818"/>
      <c r="AY76" s="818"/>
      <c r="AZ76" s="854"/>
      <c r="BA76" s="854"/>
      <c r="BB76" s="854"/>
      <c r="BC76" s="854"/>
      <c r="BD76" s="85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60" t="s">
        <v>558</v>
      </c>
      <c r="C77" s="861"/>
      <c r="D77" s="861"/>
      <c r="E77" s="861"/>
      <c r="F77" s="861"/>
      <c r="G77" s="861"/>
      <c r="H77" s="861"/>
      <c r="I77" s="861"/>
      <c r="J77" s="861"/>
      <c r="K77" s="861"/>
      <c r="L77" s="861"/>
      <c r="M77" s="861"/>
      <c r="N77" s="861"/>
      <c r="O77" s="861"/>
      <c r="P77" s="862"/>
      <c r="Q77" s="864">
        <v>63.021999999999998</v>
      </c>
      <c r="R77" s="820"/>
      <c r="S77" s="820"/>
      <c r="T77" s="820"/>
      <c r="U77" s="817"/>
      <c r="V77" s="819">
        <v>47.168999999999997</v>
      </c>
      <c r="W77" s="820"/>
      <c r="X77" s="820"/>
      <c r="Y77" s="820"/>
      <c r="Z77" s="817"/>
      <c r="AA77" s="819">
        <v>16</v>
      </c>
      <c r="AB77" s="820"/>
      <c r="AC77" s="820"/>
      <c r="AD77" s="820"/>
      <c r="AE77" s="817"/>
      <c r="AF77" s="819">
        <v>15.853</v>
      </c>
      <c r="AG77" s="820"/>
      <c r="AH77" s="820"/>
      <c r="AI77" s="820"/>
      <c r="AJ77" s="817"/>
      <c r="AK77" s="819">
        <v>1</v>
      </c>
      <c r="AL77" s="820"/>
      <c r="AM77" s="820"/>
      <c r="AN77" s="820"/>
      <c r="AO77" s="817"/>
      <c r="AP77" s="818" t="s">
        <v>563</v>
      </c>
      <c r="AQ77" s="818"/>
      <c r="AR77" s="818"/>
      <c r="AS77" s="818"/>
      <c r="AT77" s="818"/>
      <c r="AU77" s="818" t="s">
        <v>563</v>
      </c>
      <c r="AV77" s="818"/>
      <c r="AW77" s="818"/>
      <c r="AX77" s="818"/>
      <c r="AY77" s="818"/>
      <c r="AZ77" s="854"/>
      <c r="BA77" s="854"/>
      <c r="BB77" s="854"/>
      <c r="BC77" s="854"/>
      <c r="BD77" s="85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60" t="s">
        <v>559</v>
      </c>
      <c r="C78" s="861"/>
      <c r="D78" s="861"/>
      <c r="E78" s="861"/>
      <c r="F78" s="861"/>
      <c r="G78" s="861"/>
      <c r="H78" s="861"/>
      <c r="I78" s="861"/>
      <c r="J78" s="861"/>
      <c r="K78" s="861"/>
      <c r="L78" s="861"/>
      <c r="M78" s="861"/>
      <c r="N78" s="861"/>
      <c r="O78" s="861"/>
      <c r="P78" s="862"/>
      <c r="Q78" s="864">
        <v>4.1580000000000004</v>
      </c>
      <c r="R78" s="820"/>
      <c r="S78" s="820"/>
      <c r="T78" s="820"/>
      <c r="U78" s="817"/>
      <c r="V78" s="819">
        <v>4.1580000000000004</v>
      </c>
      <c r="W78" s="820"/>
      <c r="X78" s="820"/>
      <c r="Y78" s="820"/>
      <c r="Z78" s="817"/>
      <c r="AA78" s="819">
        <v>0</v>
      </c>
      <c r="AB78" s="820"/>
      <c r="AC78" s="820"/>
      <c r="AD78" s="820"/>
      <c r="AE78" s="817"/>
      <c r="AF78" s="819">
        <v>0</v>
      </c>
      <c r="AG78" s="820"/>
      <c r="AH78" s="820"/>
      <c r="AI78" s="820"/>
      <c r="AJ78" s="817"/>
      <c r="AK78" s="818" t="s">
        <v>563</v>
      </c>
      <c r="AL78" s="818"/>
      <c r="AM78" s="818"/>
      <c r="AN78" s="818"/>
      <c r="AO78" s="818"/>
      <c r="AP78" s="818" t="s">
        <v>563</v>
      </c>
      <c r="AQ78" s="818"/>
      <c r="AR78" s="818"/>
      <c r="AS78" s="818"/>
      <c r="AT78" s="818"/>
      <c r="AU78" s="818" t="s">
        <v>563</v>
      </c>
      <c r="AV78" s="818"/>
      <c r="AW78" s="818"/>
      <c r="AX78" s="818"/>
      <c r="AY78" s="818"/>
      <c r="AZ78" s="854"/>
      <c r="BA78" s="854"/>
      <c r="BB78" s="854"/>
      <c r="BC78" s="854"/>
      <c r="BD78" s="85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60" t="s">
        <v>560</v>
      </c>
      <c r="C79" s="861"/>
      <c r="D79" s="861"/>
      <c r="E79" s="861"/>
      <c r="F79" s="861"/>
      <c r="G79" s="861"/>
      <c r="H79" s="861"/>
      <c r="I79" s="861"/>
      <c r="J79" s="861"/>
      <c r="K79" s="861"/>
      <c r="L79" s="861"/>
      <c r="M79" s="861"/>
      <c r="N79" s="861"/>
      <c r="O79" s="861"/>
      <c r="P79" s="862"/>
      <c r="Q79" s="864">
        <v>489.61599999999999</v>
      </c>
      <c r="R79" s="820"/>
      <c r="S79" s="820"/>
      <c r="T79" s="820"/>
      <c r="U79" s="817"/>
      <c r="V79" s="819">
        <v>473.91</v>
      </c>
      <c r="W79" s="820"/>
      <c r="X79" s="820"/>
      <c r="Y79" s="820"/>
      <c r="Z79" s="817"/>
      <c r="AA79" s="819">
        <v>15.707000000000001</v>
      </c>
      <c r="AB79" s="820"/>
      <c r="AC79" s="820"/>
      <c r="AD79" s="820"/>
      <c r="AE79" s="817"/>
      <c r="AF79" s="819">
        <v>15.707000000000001</v>
      </c>
      <c r="AG79" s="820"/>
      <c r="AH79" s="820"/>
      <c r="AI79" s="820"/>
      <c r="AJ79" s="817"/>
      <c r="AK79" s="818">
        <v>0</v>
      </c>
      <c r="AL79" s="818"/>
      <c r="AM79" s="818"/>
      <c r="AN79" s="818"/>
      <c r="AO79" s="818"/>
      <c r="AP79" s="818" t="s">
        <v>563</v>
      </c>
      <c r="AQ79" s="818"/>
      <c r="AR79" s="818"/>
      <c r="AS79" s="818"/>
      <c r="AT79" s="818"/>
      <c r="AU79" s="818" t="s">
        <v>563</v>
      </c>
      <c r="AV79" s="818"/>
      <c r="AW79" s="818"/>
      <c r="AX79" s="818"/>
      <c r="AY79" s="818"/>
      <c r="AZ79" s="854"/>
      <c r="BA79" s="854"/>
      <c r="BB79" s="854"/>
      <c r="BC79" s="854"/>
      <c r="BD79" s="85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60" t="s">
        <v>561</v>
      </c>
      <c r="C80" s="861"/>
      <c r="D80" s="861"/>
      <c r="E80" s="861"/>
      <c r="F80" s="861"/>
      <c r="G80" s="861"/>
      <c r="H80" s="861"/>
      <c r="I80" s="861"/>
      <c r="J80" s="861"/>
      <c r="K80" s="861"/>
      <c r="L80" s="861"/>
      <c r="M80" s="861"/>
      <c r="N80" s="861"/>
      <c r="O80" s="861"/>
      <c r="P80" s="862"/>
      <c r="Q80" s="864">
        <v>96152.701000000001</v>
      </c>
      <c r="R80" s="820"/>
      <c r="S80" s="820"/>
      <c r="T80" s="820"/>
      <c r="U80" s="817"/>
      <c r="V80" s="819">
        <v>92959.122000000003</v>
      </c>
      <c r="W80" s="820"/>
      <c r="X80" s="820"/>
      <c r="Y80" s="820"/>
      <c r="Z80" s="817"/>
      <c r="AA80" s="819">
        <v>3193.5790000000002</v>
      </c>
      <c r="AB80" s="820"/>
      <c r="AC80" s="820"/>
      <c r="AD80" s="820"/>
      <c r="AE80" s="817"/>
      <c r="AF80" s="819">
        <v>3193.5790000000002</v>
      </c>
      <c r="AG80" s="820"/>
      <c r="AH80" s="820"/>
      <c r="AI80" s="820"/>
      <c r="AJ80" s="817"/>
      <c r="AK80" s="818">
        <v>951.35699999999997</v>
      </c>
      <c r="AL80" s="818"/>
      <c r="AM80" s="818"/>
      <c r="AN80" s="818"/>
      <c r="AO80" s="818"/>
      <c r="AP80" s="818" t="s">
        <v>563</v>
      </c>
      <c r="AQ80" s="818"/>
      <c r="AR80" s="818"/>
      <c r="AS80" s="818"/>
      <c r="AT80" s="818"/>
      <c r="AU80" s="818" t="s">
        <v>563</v>
      </c>
      <c r="AV80" s="818"/>
      <c r="AW80" s="818"/>
      <c r="AX80" s="818"/>
      <c r="AY80" s="818"/>
      <c r="AZ80" s="854"/>
      <c r="BA80" s="854"/>
      <c r="BB80" s="854"/>
      <c r="BC80" s="854"/>
      <c r="BD80" s="85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60" t="s">
        <v>562</v>
      </c>
      <c r="C81" s="861"/>
      <c r="D81" s="861"/>
      <c r="E81" s="861"/>
      <c r="F81" s="861"/>
      <c r="G81" s="861"/>
      <c r="H81" s="861"/>
      <c r="I81" s="861"/>
      <c r="J81" s="861"/>
      <c r="K81" s="861"/>
      <c r="L81" s="861"/>
      <c r="M81" s="861"/>
      <c r="N81" s="861"/>
      <c r="O81" s="861"/>
      <c r="P81" s="862"/>
      <c r="Q81" s="864">
        <v>254.767</v>
      </c>
      <c r="R81" s="820"/>
      <c r="S81" s="820"/>
      <c r="T81" s="820"/>
      <c r="U81" s="817"/>
      <c r="V81" s="819">
        <v>166.15299999999999</v>
      </c>
      <c r="W81" s="820"/>
      <c r="X81" s="820"/>
      <c r="Y81" s="820"/>
      <c r="Z81" s="817"/>
      <c r="AA81" s="819">
        <v>89</v>
      </c>
      <c r="AB81" s="820"/>
      <c r="AC81" s="820"/>
      <c r="AD81" s="820"/>
      <c r="AE81" s="817"/>
      <c r="AF81" s="819">
        <v>88.614000000000004</v>
      </c>
      <c r="AG81" s="820"/>
      <c r="AH81" s="820"/>
      <c r="AI81" s="820"/>
      <c r="AJ81" s="817"/>
      <c r="AK81" s="818">
        <v>50</v>
      </c>
      <c r="AL81" s="818"/>
      <c r="AM81" s="818"/>
      <c r="AN81" s="818"/>
      <c r="AO81" s="818"/>
      <c r="AP81" s="818" t="s">
        <v>563</v>
      </c>
      <c r="AQ81" s="818"/>
      <c r="AR81" s="818"/>
      <c r="AS81" s="818"/>
      <c r="AT81" s="818"/>
      <c r="AU81" s="818" t="s">
        <v>563</v>
      </c>
      <c r="AV81" s="818"/>
      <c r="AW81" s="818"/>
      <c r="AX81" s="818"/>
      <c r="AY81" s="818"/>
      <c r="AZ81" s="854"/>
      <c r="BA81" s="854"/>
      <c r="BB81" s="854"/>
      <c r="BC81" s="854"/>
      <c r="BD81" s="85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60"/>
      <c r="C82" s="861"/>
      <c r="D82" s="861"/>
      <c r="E82" s="861"/>
      <c r="F82" s="861"/>
      <c r="G82" s="861"/>
      <c r="H82" s="861"/>
      <c r="I82" s="861"/>
      <c r="J82" s="861"/>
      <c r="K82" s="861"/>
      <c r="L82" s="861"/>
      <c r="M82" s="861"/>
      <c r="N82" s="861"/>
      <c r="O82" s="861"/>
      <c r="P82" s="862"/>
      <c r="Q82" s="863"/>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54"/>
      <c r="BA82" s="854"/>
      <c r="BB82" s="854"/>
      <c r="BC82" s="854"/>
      <c r="BD82" s="85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63"/>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54"/>
      <c r="BA83" s="854"/>
      <c r="BB83" s="854"/>
      <c r="BC83" s="854"/>
      <c r="BD83" s="85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63" t="s">
        <v>564</v>
      </c>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54"/>
      <c r="BA84" s="854"/>
      <c r="BB84" s="854"/>
      <c r="BC84" s="854"/>
      <c r="BD84" s="85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63"/>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54"/>
      <c r="BA85" s="854"/>
      <c r="BB85" s="854"/>
      <c r="BC85" s="854"/>
      <c r="BD85" s="85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63"/>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54"/>
      <c r="BA86" s="854"/>
      <c r="BB86" s="854"/>
      <c r="BC86" s="854"/>
      <c r="BD86" s="85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377</v>
      </c>
      <c r="B88" s="778" t="s">
        <v>408</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v>34703</v>
      </c>
      <c r="AG88" s="831"/>
      <c r="AH88" s="831"/>
      <c r="AI88" s="831"/>
      <c r="AJ88" s="831"/>
      <c r="AK88" s="828"/>
      <c r="AL88" s="828"/>
      <c r="AM88" s="828"/>
      <c r="AN88" s="828"/>
      <c r="AO88" s="828"/>
      <c r="AP88" s="831">
        <v>2305</v>
      </c>
      <c r="AQ88" s="831"/>
      <c r="AR88" s="831"/>
      <c r="AS88" s="831"/>
      <c r="AT88" s="831"/>
      <c r="AU88" s="831">
        <v>884</v>
      </c>
      <c r="AV88" s="831"/>
      <c r="AW88" s="831"/>
      <c r="AX88" s="831"/>
      <c r="AY88" s="831"/>
      <c r="AZ88" s="872"/>
      <c r="BA88" s="872"/>
      <c r="BB88" s="872"/>
      <c r="BC88" s="872"/>
      <c r="BD88" s="873"/>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377</v>
      </c>
      <c r="BR102" s="778" t="s">
        <v>409</v>
      </c>
      <c r="BS102" s="779"/>
      <c r="BT102" s="779"/>
      <c r="BU102" s="779"/>
      <c r="BV102" s="779"/>
      <c r="BW102" s="779"/>
      <c r="BX102" s="779"/>
      <c r="BY102" s="779"/>
      <c r="BZ102" s="779"/>
      <c r="CA102" s="779"/>
      <c r="CB102" s="779"/>
      <c r="CC102" s="779"/>
      <c r="CD102" s="779"/>
      <c r="CE102" s="779"/>
      <c r="CF102" s="779"/>
      <c r="CG102" s="780"/>
      <c r="CH102" s="874"/>
      <c r="CI102" s="875"/>
      <c r="CJ102" s="875"/>
      <c r="CK102" s="875"/>
      <c r="CL102" s="876"/>
      <c r="CM102" s="874"/>
      <c r="CN102" s="875"/>
      <c r="CO102" s="875"/>
      <c r="CP102" s="875"/>
      <c r="CQ102" s="876"/>
      <c r="CR102" s="877">
        <v>100</v>
      </c>
      <c r="CS102" s="837"/>
      <c r="CT102" s="837"/>
      <c r="CU102" s="837"/>
      <c r="CV102" s="878"/>
      <c r="CW102" s="877">
        <v>3</v>
      </c>
      <c r="CX102" s="837"/>
      <c r="CY102" s="837"/>
      <c r="CZ102" s="837"/>
      <c r="DA102" s="878"/>
      <c r="DB102" s="877"/>
      <c r="DC102" s="837"/>
      <c r="DD102" s="837"/>
      <c r="DE102" s="837"/>
      <c r="DF102" s="878"/>
      <c r="DG102" s="877"/>
      <c r="DH102" s="837"/>
      <c r="DI102" s="837"/>
      <c r="DJ102" s="837"/>
      <c r="DK102" s="878"/>
      <c r="DL102" s="877"/>
      <c r="DM102" s="837"/>
      <c r="DN102" s="837"/>
      <c r="DO102" s="837"/>
      <c r="DP102" s="878"/>
      <c r="DQ102" s="877"/>
      <c r="DR102" s="837"/>
      <c r="DS102" s="837"/>
      <c r="DT102" s="837"/>
      <c r="DU102" s="878"/>
      <c r="DV102" s="903"/>
      <c r="DW102" s="904"/>
      <c r="DX102" s="904"/>
      <c r="DY102" s="904"/>
      <c r="DZ102" s="90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410</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411</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414</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415</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1" t="s">
        <v>416</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417</v>
      </c>
      <c r="AB109" s="880"/>
      <c r="AC109" s="880"/>
      <c r="AD109" s="880"/>
      <c r="AE109" s="881"/>
      <c r="AF109" s="879" t="s">
        <v>288</v>
      </c>
      <c r="AG109" s="880"/>
      <c r="AH109" s="880"/>
      <c r="AI109" s="880"/>
      <c r="AJ109" s="881"/>
      <c r="AK109" s="879" t="s">
        <v>287</v>
      </c>
      <c r="AL109" s="880"/>
      <c r="AM109" s="880"/>
      <c r="AN109" s="880"/>
      <c r="AO109" s="881"/>
      <c r="AP109" s="879" t="s">
        <v>418</v>
      </c>
      <c r="AQ109" s="880"/>
      <c r="AR109" s="880"/>
      <c r="AS109" s="880"/>
      <c r="AT109" s="882"/>
      <c r="AU109" s="901" t="s">
        <v>416</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417</v>
      </c>
      <c r="BR109" s="880"/>
      <c r="BS109" s="880"/>
      <c r="BT109" s="880"/>
      <c r="BU109" s="881"/>
      <c r="BV109" s="879" t="s">
        <v>288</v>
      </c>
      <c r="BW109" s="880"/>
      <c r="BX109" s="880"/>
      <c r="BY109" s="880"/>
      <c r="BZ109" s="881"/>
      <c r="CA109" s="879" t="s">
        <v>287</v>
      </c>
      <c r="CB109" s="880"/>
      <c r="CC109" s="880"/>
      <c r="CD109" s="880"/>
      <c r="CE109" s="881"/>
      <c r="CF109" s="902" t="s">
        <v>418</v>
      </c>
      <c r="CG109" s="902"/>
      <c r="CH109" s="902"/>
      <c r="CI109" s="902"/>
      <c r="CJ109" s="902"/>
      <c r="CK109" s="879" t="s">
        <v>419</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417</v>
      </c>
      <c r="DH109" s="880"/>
      <c r="DI109" s="880"/>
      <c r="DJ109" s="880"/>
      <c r="DK109" s="881"/>
      <c r="DL109" s="879" t="s">
        <v>288</v>
      </c>
      <c r="DM109" s="880"/>
      <c r="DN109" s="880"/>
      <c r="DO109" s="880"/>
      <c r="DP109" s="881"/>
      <c r="DQ109" s="879" t="s">
        <v>287</v>
      </c>
      <c r="DR109" s="880"/>
      <c r="DS109" s="880"/>
      <c r="DT109" s="880"/>
      <c r="DU109" s="881"/>
      <c r="DV109" s="879" t="s">
        <v>418</v>
      </c>
      <c r="DW109" s="880"/>
      <c r="DX109" s="880"/>
      <c r="DY109" s="880"/>
      <c r="DZ109" s="882"/>
    </row>
    <row r="110" spans="1:131" s="197" customFormat="1" ht="26.25" customHeight="1">
      <c r="A110" s="883" t="s">
        <v>420</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1420355</v>
      </c>
      <c r="AB110" s="887"/>
      <c r="AC110" s="887"/>
      <c r="AD110" s="887"/>
      <c r="AE110" s="888"/>
      <c r="AF110" s="889">
        <v>1485621</v>
      </c>
      <c r="AG110" s="887"/>
      <c r="AH110" s="887"/>
      <c r="AI110" s="887"/>
      <c r="AJ110" s="888"/>
      <c r="AK110" s="889">
        <v>1469200</v>
      </c>
      <c r="AL110" s="887"/>
      <c r="AM110" s="887"/>
      <c r="AN110" s="887"/>
      <c r="AO110" s="888"/>
      <c r="AP110" s="890">
        <v>24.1</v>
      </c>
      <c r="AQ110" s="891"/>
      <c r="AR110" s="891"/>
      <c r="AS110" s="891"/>
      <c r="AT110" s="892"/>
      <c r="AU110" s="893" t="s">
        <v>61</v>
      </c>
      <c r="AV110" s="894"/>
      <c r="AW110" s="894"/>
      <c r="AX110" s="894"/>
      <c r="AY110" s="895"/>
      <c r="AZ110" s="937" t="s">
        <v>421</v>
      </c>
      <c r="BA110" s="884"/>
      <c r="BB110" s="884"/>
      <c r="BC110" s="884"/>
      <c r="BD110" s="884"/>
      <c r="BE110" s="884"/>
      <c r="BF110" s="884"/>
      <c r="BG110" s="884"/>
      <c r="BH110" s="884"/>
      <c r="BI110" s="884"/>
      <c r="BJ110" s="884"/>
      <c r="BK110" s="884"/>
      <c r="BL110" s="884"/>
      <c r="BM110" s="884"/>
      <c r="BN110" s="884"/>
      <c r="BO110" s="884"/>
      <c r="BP110" s="885"/>
      <c r="BQ110" s="923">
        <v>17249141</v>
      </c>
      <c r="BR110" s="924"/>
      <c r="BS110" s="924"/>
      <c r="BT110" s="924"/>
      <c r="BU110" s="924"/>
      <c r="BV110" s="924">
        <v>16970992</v>
      </c>
      <c r="BW110" s="924"/>
      <c r="BX110" s="924"/>
      <c r="BY110" s="924"/>
      <c r="BZ110" s="924"/>
      <c r="CA110" s="924">
        <v>16909745</v>
      </c>
      <c r="CB110" s="924"/>
      <c r="CC110" s="924"/>
      <c r="CD110" s="924"/>
      <c r="CE110" s="924"/>
      <c r="CF110" s="938">
        <v>277.89999999999998</v>
      </c>
      <c r="CG110" s="939"/>
      <c r="CH110" s="939"/>
      <c r="CI110" s="939"/>
      <c r="CJ110" s="939"/>
      <c r="CK110" s="940" t="s">
        <v>422</v>
      </c>
      <c r="CL110" s="941"/>
      <c r="CM110" s="920" t="s">
        <v>423</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112</v>
      </c>
      <c r="DH110" s="924"/>
      <c r="DI110" s="924"/>
      <c r="DJ110" s="924"/>
      <c r="DK110" s="924"/>
      <c r="DL110" s="924" t="s">
        <v>112</v>
      </c>
      <c r="DM110" s="924"/>
      <c r="DN110" s="924"/>
      <c r="DO110" s="924"/>
      <c r="DP110" s="924"/>
      <c r="DQ110" s="924" t="s">
        <v>112</v>
      </c>
      <c r="DR110" s="924"/>
      <c r="DS110" s="924"/>
      <c r="DT110" s="924"/>
      <c r="DU110" s="924"/>
      <c r="DV110" s="925" t="s">
        <v>112</v>
      </c>
      <c r="DW110" s="925"/>
      <c r="DX110" s="925"/>
      <c r="DY110" s="925"/>
      <c r="DZ110" s="926"/>
    </row>
    <row r="111" spans="1:131" s="197" customFormat="1" ht="26.25" customHeight="1">
      <c r="A111" s="927" t="s">
        <v>424</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112</v>
      </c>
      <c r="AB111" s="931"/>
      <c r="AC111" s="931"/>
      <c r="AD111" s="931"/>
      <c r="AE111" s="932"/>
      <c r="AF111" s="933" t="s">
        <v>112</v>
      </c>
      <c r="AG111" s="931"/>
      <c r="AH111" s="931"/>
      <c r="AI111" s="931"/>
      <c r="AJ111" s="932"/>
      <c r="AK111" s="933" t="s">
        <v>112</v>
      </c>
      <c r="AL111" s="931"/>
      <c r="AM111" s="931"/>
      <c r="AN111" s="931"/>
      <c r="AO111" s="932"/>
      <c r="AP111" s="934" t="s">
        <v>112</v>
      </c>
      <c r="AQ111" s="935"/>
      <c r="AR111" s="935"/>
      <c r="AS111" s="935"/>
      <c r="AT111" s="936"/>
      <c r="AU111" s="896"/>
      <c r="AV111" s="897"/>
      <c r="AW111" s="897"/>
      <c r="AX111" s="897"/>
      <c r="AY111" s="898"/>
      <c r="AZ111" s="946" t="s">
        <v>425</v>
      </c>
      <c r="BA111" s="947"/>
      <c r="BB111" s="947"/>
      <c r="BC111" s="947"/>
      <c r="BD111" s="947"/>
      <c r="BE111" s="947"/>
      <c r="BF111" s="947"/>
      <c r="BG111" s="947"/>
      <c r="BH111" s="947"/>
      <c r="BI111" s="947"/>
      <c r="BJ111" s="947"/>
      <c r="BK111" s="947"/>
      <c r="BL111" s="947"/>
      <c r="BM111" s="947"/>
      <c r="BN111" s="947"/>
      <c r="BO111" s="947"/>
      <c r="BP111" s="948"/>
      <c r="BQ111" s="916">
        <v>959887</v>
      </c>
      <c r="BR111" s="917"/>
      <c r="BS111" s="917"/>
      <c r="BT111" s="917"/>
      <c r="BU111" s="917"/>
      <c r="BV111" s="917">
        <v>774144</v>
      </c>
      <c r="BW111" s="917"/>
      <c r="BX111" s="917"/>
      <c r="BY111" s="917"/>
      <c r="BZ111" s="917"/>
      <c r="CA111" s="917">
        <v>649992</v>
      </c>
      <c r="CB111" s="917"/>
      <c r="CC111" s="917"/>
      <c r="CD111" s="917"/>
      <c r="CE111" s="917"/>
      <c r="CF111" s="911">
        <v>10.7</v>
      </c>
      <c r="CG111" s="912"/>
      <c r="CH111" s="912"/>
      <c r="CI111" s="912"/>
      <c r="CJ111" s="912"/>
      <c r="CK111" s="942"/>
      <c r="CL111" s="943"/>
      <c r="CM111" s="913" t="s">
        <v>426</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112</v>
      </c>
      <c r="DH111" s="917"/>
      <c r="DI111" s="917"/>
      <c r="DJ111" s="917"/>
      <c r="DK111" s="917"/>
      <c r="DL111" s="917" t="s">
        <v>112</v>
      </c>
      <c r="DM111" s="917"/>
      <c r="DN111" s="917"/>
      <c r="DO111" s="917"/>
      <c r="DP111" s="917"/>
      <c r="DQ111" s="917" t="s">
        <v>112</v>
      </c>
      <c r="DR111" s="917"/>
      <c r="DS111" s="917"/>
      <c r="DT111" s="917"/>
      <c r="DU111" s="917"/>
      <c r="DV111" s="918" t="s">
        <v>112</v>
      </c>
      <c r="DW111" s="918"/>
      <c r="DX111" s="918"/>
      <c r="DY111" s="918"/>
      <c r="DZ111" s="919"/>
    </row>
    <row r="112" spans="1:131" s="197" customFormat="1" ht="26.25" customHeight="1">
      <c r="A112" s="949" t="s">
        <v>427</v>
      </c>
      <c r="B112" s="950"/>
      <c r="C112" s="947" t="s">
        <v>428</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112</v>
      </c>
      <c r="AB112" s="956"/>
      <c r="AC112" s="956"/>
      <c r="AD112" s="956"/>
      <c r="AE112" s="957"/>
      <c r="AF112" s="958" t="s">
        <v>112</v>
      </c>
      <c r="AG112" s="956"/>
      <c r="AH112" s="956"/>
      <c r="AI112" s="956"/>
      <c r="AJ112" s="957"/>
      <c r="AK112" s="958" t="s">
        <v>112</v>
      </c>
      <c r="AL112" s="956"/>
      <c r="AM112" s="956"/>
      <c r="AN112" s="956"/>
      <c r="AO112" s="957"/>
      <c r="AP112" s="959" t="s">
        <v>112</v>
      </c>
      <c r="AQ112" s="960"/>
      <c r="AR112" s="960"/>
      <c r="AS112" s="960"/>
      <c r="AT112" s="961"/>
      <c r="AU112" s="896"/>
      <c r="AV112" s="897"/>
      <c r="AW112" s="897"/>
      <c r="AX112" s="897"/>
      <c r="AY112" s="898"/>
      <c r="AZ112" s="946" t="s">
        <v>429</v>
      </c>
      <c r="BA112" s="947"/>
      <c r="BB112" s="947"/>
      <c r="BC112" s="947"/>
      <c r="BD112" s="947"/>
      <c r="BE112" s="947"/>
      <c r="BF112" s="947"/>
      <c r="BG112" s="947"/>
      <c r="BH112" s="947"/>
      <c r="BI112" s="947"/>
      <c r="BJ112" s="947"/>
      <c r="BK112" s="947"/>
      <c r="BL112" s="947"/>
      <c r="BM112" s="947"/>
      <c r="BN112" s="947"/>
      <c r="BO112" s="947"/>
      <c r="BP112" s="948"/>
      <c r="BQ112" s="916">
        <v>5347700</v>
      </c>
      <c r="BR112" s="917"/>
      <c r="BS112" s="917"/>
      <c r="BT112" s="917"/>
      <c r="BU112" s="917"/>
      <c r="BV112" s="917">
        <v>5045805</v>
      </c>
      <c r="BW112" s="917"/>
      <c r="BX112" s="917"/>
      <c r="BY112" s="917"/>
      <c r="BZ112" s="917"/>
      <c r="CA112" s="917">
        <v>4699674</v>
      </c>
      <c r="CB112" s="917"/>
      <c r="CC112" s="917"/>
      <c r="CD112" s="917"/>
      <c r="CE112" s="917"/>
      <c r="CF112" s="911">
        <v>77.2</v>
      </c>
      <c r="CG112" s="912"/>
      <c r="CH112" s="912"/>
      <c r="CI112" s="912"/>
      <c r="CJ112" s="912"/>
      <c r="CK112" s="942"/>
      <c r="CL112" s="943"/>
      <c r="CM112" s="913" t="s">
        <v>430</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112</v>
      </c>
      <c r="DH112" s="917"/>
      <c r="DI112" s="917"/>
      <c r="DJ112" s="917"/>
      <c r="DK112" s="917"/>
      <c r="DL112" s="917" t="s">
        <v>112</v>
      </c>
      <c r="DM112" s="917"/>
      <c r="DN112" s="917"/>
      <c r="DO112" s="917"/>
      <c r="DP112" s="917"/>
      <c r="DQ112" s="917" t="s">
        <v>112</v>
      </c>
      <c r="DR112" s="917"/>
      <c r="DS112" s="917"/>
      <c r="DT112" s="917"/>
      <c r="DU112" s="917"/>
      <c r="DV112" s="918" t="s">
        <v>112</v>
      </c>
      <c r="DW112" s="918"/>
      <c r="DX112" s="918"/>
      <c r="DY112" s="918"/>
      <c r="DZ112" s="919"/>
    </row>
    <row r="113" spans="1:130" s="197" customFormat="1" ht="26.25" customHeight="1">
      <c r="A113" s="951"/>
      <c r="B113" s="952"/>
      <c r="C113" s="947" t="s">
        <v>431</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339379</v>
      </c>
      <c r="AB113" s="931"/>
      <c r="AC113" s="931"/>
      <c r="AD113" s="931"/>
      <c r="AE113" s="932"/>
      <c r="AF113" s="933">
        <v>295152</v>
      </c>
      <c r="AG113" s="931"/>
      <c r="AH113" s="931"/>
      <c r="AI113" s="931"/>
      <c r="AJ113" s="932"/>
      <c r="AK113" s="933">
        <v>282625</v>
      </c>
      <c r="AL113" s="931"/>
      <c r="AM113" s="931"/>
      <c r="AN113" s="931"/>
      <c r="AO113" s="932"/>
      <c r="AP113" s="934">
        <v>4.5999999999999996</v>
      </c>
      <c r="AQ113" s="935"/>
      <c r="AR113" s="935"/>
      <c r="AS113" s="935"/>
      <c r="AT113" s="936"/>
      <c r="AU113" s="896"/>
      <c r="AV113" s="897"/>
      <c r="AW113" s="897"/>
      <c r="AX113" s="897"/>
      <c r="AY113" s="898"/>
      <c r="AZ113" s="946" t="s">
        <v>432</v>
      </c>
      <c r="BA113" s="947"/>
      <c r="BB113" s="947"/>
      <c r="BC113" s="947"/>
      <c r="BD113" s="947"/>
      <c r="BE113" s="947"/>
      <c r="BF113" s="947"/>
      <c r="BG113" s="947"/>
      <c r="BH113" s="947"/>
      <c r="BI113" s="947"/>
      <c r="BJ113" s="947"/>
      <c r="BK113" s="947"/>
      <c r="BL113" s="947"/>
      <c r="BM113" s="947"/>
      <c r="BN113" s="947"/>
      <c r="BO113" s="947"/>
      <c r="BP113" s="948"/>
      <c r="BQ113" s="916">
        <v>344979</v>
      </c>
      <c r="BR113" s="917"/>
      <c r="BS113" s="917"/>
      <c r="BT113" s="917"/>
      <c r="BU113" s="917"/>
      <c r="BV113" s="917">
        <v>750140</v>
      </c>
      <c r="BW113" s="917"/>
      <c r="BX113" s="917"/>
      <c r="BY113" s="917"/>
      <c r="BZ113" s="917"/>
      <c r="CA113" s="917">
        <v>884623</v>
      </c>
      <c r="CB113" s="917"/>
      <c r="CC113" s="917"/>
      <c r="CD113" s="917"/>
      <c r="CE113" s="917"/>
      <c r="CF113" s="911">
        <v>14.5</v>
      </c>
      <c r="CG113" s="912"/>
      <c r="CH113" s="912"/>
      <c r="CI113" s="912"/>
      <c r="CJ113" s="912"/>
      <c r="CK113" s="942"/>
      <c r="CL113" s="943"/>
      <c r="CM113" s="913" t="s">
        <v>433</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112</v>
      </c>
      <c r="DH113" s="956"/>
      <c r="DI113" s="956"/>
      <c r="DJ113" s="956"/>
      <c r="DK113" s="957"/>
      <c r="DL113" s="958" t="s">
        <v>112</v>
      </c>
      <c r="DM113" s="956"/>
      <c r="DN113" s="956"/>
      <c r="DO113" s="956"/>
      <c r="DP113" s="957"/>
      <c r="DQ113" s="958" t="s">
        <v>112</v>
      </c>
      <c r="DR113" s="956"/>
      <c r="DS113" s="956"/>
      <c r="DT113" s="956"/>
      <c r="DU113" s="957"/>
      <c r="DV113" s="959" t="s">
        <v>112</v>
      </c>
      <c r="DW113" s="960"/>
      <c r="DX113" s="960"/>
      <c r="DY113" s="960"/>
      <c r="DZ113" s="961"/>
    </row>
    <row r="114" spans="1:130" s="197" customFormat="1" ht="26.25" customHeight="1">
      <c r="A114" s="951"/>
      <c r="B114" s="952"/>
      <c r="C114" s="947" t="s">
        <v>434</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36681</v>
      </c>
      <c r="AB114" s="956"/>
      <c r="AC114" s="956"/>
      <c r="AD114" s="956"/>
      <c r="AE114" s="957"/>
      <c r="AF114" s="958">
        <v>35966</v>
      </c>
      <c r="AG114" s="956"/>
      <c r="AH114" s="956"/>
      <c r="AI114" s="956"/>
      <c r="AJ114" s="957"/>
      <c r="AK114" s="958">
        <v>21170</v>
      </c>
      <c r="AL114" s="956"/>
      <c r="AM114" s="956"/>
      <c r="AN114" s="956"/>
      <c r="AO114" s="957"/>
      <c r="AP114" s="959">
        <v>0.3</v>
      </c>
      <c r="AQ114" s="960"/>
      <c r="AR114" s="960"/>
      <c r="AS114" s="960"/>
      <c r="AT114" s="961"/>
      <c r="AU114" s="896"/>
      <c r="AV114" s="897"/>
      <c r="AW114" s="897"/>
      <c r="AX114" s="897"/>
      <c r="AY114" s="898"/>
      <c r="AZ114" s="946" t="s">
        <v>435</v>
      </c>
      <c r="BA114" s="947"/>
      <c r="BB114" s="947"/>
      <c r="BC114" s="947"/>
      <c r="BD114" s="947"/>
      <c r="BE114" s="947"/>
      <c r="BF114" s="947"/>
      <c r="BG114" s="947"/>
      <c r="BH114" s="947"/>
      <c r="BI114" s="947"/>
      <c r="BJ114" s="947"/>
      <c r="BK114" s="947"/>
      <c r="BL114" s="947"/>
      <c r="BM114" s="947"/>
      <c r="BN114" s="947"/>
      <c r="BO114" s="947"/>
      <c r="BP114" s="948"/>
      <c r="BQ114" s="916">
        <v>1702690</v>
      </c>
      <c r="BR114" s="917"/>
      <c r="BS114" s="917"/>
      <c r="BT114" s="917"/>
      <c r="BU114" s="917"/>
      <c r="BV114" s="917">
        <v>1676231</v>
      </c>
      <c r="BW114" s="917"/>
      <c r="BX114" s="917"/>
      <c r="BY114" s="917"/>
      <c r="BZ114" s="917"/>
      <c r="CA114" s="917">
        <v>1547733</v>
      </c>
      <c r="CB114" s="917"/>
      <c r="CC114" s="917"/>
      <c r="CD114" s="917"/>
      <c r="CE114" s="917"/>
      <c r="CF114" s="911">
        <v>25.4</v>
      </c>
      <c r="CG114" s="912"/>
      <c r="CH114" s="912"/>
      <c r="CI114" s="912"/>
      <c r="CJ114" s="912"/>
      <c r="CK114" s="942"/>
      <c r="CL114" s="943"/>
      <c r="CM114" s="913" t="s">
        <v>436</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112</v>
      </c>
      <c r="DH114" s="956"/>
      <c r="DI114" s="956"/>
      <c r="DJ114" s="956"/>
      <c r="DK114" s="957"/>
      <c r="DL114" s="958" t="s">
        <v>112</v>
      </c>
      <c r="DM114" s="956"/>
      <c r="DN114" s="956"/>
      <c r="DO114" s="956"/>
      <c r="DP114" s="957"/>
      <c r="DQ114" s="958" t="s">
        <v>112</v>
      </c>
      <c r="DR114" s="956"/>
      <c r="DS114" s="956"/>
      <c r="DT114" s="956"/>
      <c r="DU114" s="957"/>
      <c r="DV114" s="959" t="s">
        <v>112</v>
      </c>
      <c r="DW114" s="960"/>
      <c r="DX114" s="960"/>
      <c r="DY114" s="960"/>
      <c r="DZ114" s="961"/>
    </row>
    <row r="115" spans="1:130" s="197" customFormat="1" ht="26.25" customHeight="1">
      <c r="A115" s="951"/>
      <c r="B115" s="952"/>
      <c r="C115" s="947" t="s">
        <v>437</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216683</v>
      </c>
      <c r="AB115" s="931"/>
      <c r="AC115" s="931"/>
      <c r="AD115" s="931"/>
      <c r="AE115" s="932"/>
      <c r="AF115" s="933">
        <v>185743</v>
      </c>
      <c r="AG115" s="931"/>
      <c r="AH115" s="931"/>
      <c r="AI115" s="931"/>
      <c r="AJ115" s="932"/>
      <c r="AK115" s="933">
        <v>124152</v>
      </c>
      <c r="AL115" s="931"/>
      <c r="AM115" s="931"/>
      <c r="AN115" s="931"/>
      <c r="AO115" s="932"/>
      <c r="AP115" s="934">
        <v>2</v>
      </c>
      <c r="AQ115" s="935"/>
      <c r="AR115" s="935"/>
      <c r="AS115" s="935"/>
      <c r="AT115" s="936"/>
      <c r="AU115" s="896"/>
      <c r="AV115" s="897"/>
      <c r="AW115" s="897"/>
      <c r="AX115" s="897"/>
      <c r="AY115" s="898"/>
      <c r="AZ115" s="946" t="s">
        <v>438</v>
      </c>
      <c r="BA115" s="947"/>
      <c r="BB115" s="947"/>
      <c r="BC115" s="947"/>
      <c r="BD115" s="947"/>
      <c r="BE115" s="947"/>
      <c r="BF115" s="947"/>
      <c r="BG115" s="947"/>
      <c r="BH115" s="947"/>
      <c r="BI115" s="947"/>
      <c r="BJ115" s="947"/>
      <c r="BK115" s="947"/>
      <c r="BL115" s="947"/>
      <c r="BM115" s="947"/>
      <c r="BN115" s="947"/>
      <c r="BO115" s="947"/>
      <c r="BP115" s="948"/>
      <c r="BQ115" s="916" t="s">
        <v>112</v>
      </c>
      <c r="BR115" s="917"/>
      <c r="BS115" s="917"/>
      <c r="BT115" s="917"/>
      <c r="BU115" s="917"/>
      <c r="BV115" s="917" t="s">
        <v>112</v>
      </c>
      <c r="BW115" s="917"/>
      <c r="BX115" s="917"/>
      <c r="BY115" s="917"/>
      <c r="BZ115" s="917"/>
      <c r="CA115" s="917" t="s">
        <v>112</v>
      </c>
      <c r="CB115" s="917"/>
      <c r="CC115" s="917"/>
      <c r="CD115" s="917"/>
      <c r="CE115" s="917"/>
      <c r="CF115" s="911" t="s">
        <v>112</v>
      </c>
      <c r="CG115" s="912"/>
      <c r="CH115" s="912"/>
      <c r="CI115" s="912"/>
      <c r="CJ115" s="912"/>
      <c r="CK115" s="942"/>
      <c r="CL115" s="943"/>
      <c r="CM115" s="946" t="s">
        <v>439</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v>118286</v>
      </c>
      <c r="DH115" s="956"/>
      <c r="DI115" s="956"/>
      <c r="DJ115" s="956"/>
      <c r="DK115" s="957"/>
      <c r="DL115" s="958">
        <v>33403</v>
      </c>
      <c r="DM115" s="956"/>
      <c r="DN115" s="956"/>
      <c r="DO115" s="956"/>
      <c r="DP115" s="957"/>
      <c r="DQ115" s="958">
        <v>9324</v>
      </c>
      <c r="DR115" s="956"/>
      <c r="DS115" s="956"/>
      <c r="DT115" s="956"/>
      <c r="DU115" s="957"/>
      <c r="DV115" s="959">
        <v>0.2</v>
      </c>
      <c r="DW115" s="960"/>
      <c r="DX115" s="960"/>
      <c r="DY115" s="960"/>
      <c r="DZ115" s="961"/>
    </row>
    <row r="116" spans="1:130" s="197" customFormat="1" ht="26.25" customHeight="1">
      <c r="A116" s="953"/>
      <c r="B116" s="954"/>
      <c r="C116" s="968" t="s">
        <v>440</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t="s">
        <v>112</v>
      </c>
      <c r="AB116" s="956"/>
      <c r="AC116" s="956"/>
      <c r="AD116" s="956"/>
      <c r="AE116" s="957"/>
      <c r="AF116" s="958" t="s">
        <v>112</v>
      </c>
      <c r="AG116" s="956"/>
      <c r="AH116" s="956"/>
      <c r="AI116" s="956"/>
      <c r="AJ116" s="957"/>
      <c r="AK116" s="958" t="s">
        <v>112</v>
      </c>
      <c r="AL116" s="956"/>
      <c r="AM116" s="956"/>
      <c r="AN116" s="956"/>
      <c r="AO116" s="957"/>
      <c r="AP116" s="959" t="s">
        <v>112</v>
      </c>
      <c r="AQ116" s="960"/>
      <c r="AR116" s="960"/>
      <c r="AS116" s="960"/>
      <c r="AT116" s="961"/>
      <c r="AU116" s="896"/>
      <c r="AV116" s="897"/>
      <c r="AW116" s="897"/>
      <c r="AX116" s="897"/>
      <c r="AY116" s="898"/>
      <c r="AZ116" s="946" t="s">
        <v>441</v>
      </c>
      <c r="BA116" s="947"/>
      <c r="BB116" s="947"/>
      <c r="BC116" s="947"/>
      <c r="BD116" s="947"/>
      <c r="BE116" s="947"/>
      <c r="BF116" s="947"/>
      <c r="BG116" s="947"/>
      <c r="BH116" s="947"/>
      <c r="BI116" s="947"/>
      <c r="BJ116" s="947"/>
      <c r="BK116" s="947"/>
      <c r="BL116" s="947"/>
      <c r="BM116" s="947"/>
      <c r="BN116" s="947"/>
      <c r="BO116" s="947"/>
      <c r="BP116" s="948"/>
      <c r="BQ116" s="916" t="s">
        <v>112</v>
      </c>
      <c r="BR116" s="917"/>
      <c r="BS116" s="917"/>
      <c r="BT116" s="917"/>
      <c r="BU116" s="917"/>
      <c r="BV116" s="917" t="s">
        <v>112</v>
      </c>
      <c r="BW116" s="917"/>
      <c r="BX116" s="917"/>
      <c r="BY116" s="917"/>
      <c r="BZ116" s="917"/>
      <c r="CA116" s="917" t="s">
        <v>112</v>
      </c>
      <c r="CB116" s="917"/>
      <c r="CC116" s="917"/>
      <c r="CD116" s="917"/>
      <c r="CE116" s="917"/>
      <c r="CF116" s="911" t="s">
        <v>112</v>
      </c>
      <c r="CG116" s="912"/>
      <c r="CH116" s="912"/>
      <c r="CI116" s="912"/>
      <c r="CJ116" s="912"/>
      <c r="CK116" s="942"/>
      <c r="CL116" s="943"/>
      <c r="CM116" s="913" t="s">
        <v>442</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112</v>
      </c>
      <c r="DH116" s="956"/>
      <c r="DI116" s="956"/>
      <c r="DJ116" s="956"/>
      <c r="DK116" s="957"/>
      <c r="DL116" s="958" t="s">
        <v>112</v>
      </c>
      <c r="DM116" s="956"/>
      <c r="DN116" s="956"/>
      <c r="DO116" s="956"/>
      <c r="DP116" s="957"/>
      <c r="DQ116" s="958" t="s">
        <v>112</v>
      </c>
      <c r="DR116" s="956"/>
      <c r="DS116" s="956"/>
      <c r="DT116" s="956"/>
      <c r="DU116" s="957"/>
      <c r="DV116" s="959" t="s">
        <v>112</v>
      </c>
      <c r="DW116" s="960"/>
      <c r="DX116" s="960"/>
      <c r="DY116" s="960"/>
      <c r="DZ116" s="961"/>
    </row>
    <row r="117" spans="1:130" s="197" customFormat="1" ht="26.25" customHeight="1">
      <c r="A117" s="901" t="s">
        <v>172</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443</v>
      </c>
      <c r="Z117" s="881"/>
      <c r="AA117" s="993">
        <v>2013098</v>
      </c>
      <c r="AB117" s="963"/>
      <c r="AC117" s="963"/>
      <c r="AD117" s="963"/>
      <c r="AE117" s="964"/>
      <c r="AF117" s="962">
        <v>2002482</v>
      </c>
      <c r="AG117" s="963"/>
      <c r="AH117" s="963"/>
      <c r="AI117" s="963"/>
      <c r="AJ117" s="964"/>
      <c r="AK117" s="962">
        <v>1897147</v>
      </c>
      <c r="AL117" s="963"/>
      <c r="AM117" s="963"/>
      <c r="AN117" s="963"/>
      <c r="AO117" s="964"/>
      <c r="AP117" s="965"/>
      <c r="AQ117" s="966"/>
      <c r="AR117" s="966"/>
      <c r="AS117" s="966"/>
      <c r="AT117" s="967"/>
      <c r="AU117" s="896"/>
      <c r="AV117" s="897"/>
      <c r="AW117" s="897"/>
      <c r="AX117" s="897"/>
      <c r="AY117" s="898"/>
      <c r="AZ117" s="992" t="s">
        <v>444</v>
      </c>
      <c r="BA117" s="968"/>
      <c r="BB117" s="968"/>
      <c r="BC117" s="968"/>
      <c r="BD117" s="968"/>
      <c r="BE117" s="968"/>
      <c r="BF117" s="968"/>
      <c r="BG117" s="968"/>
      <c r="BH117" s="968"/>
      <c r="BI117" s="968"/>
      <c r="BJ117" s="968"/>
      <c r="BK117" s="968"/>
      <c r="BL117" s="968"/>
      <c r="BM117" s="968"/>
      <c r="BN117" s="968"/>
      <c r="BO117" s="968"/>
      <c r="BP117" s="969"/>
      <c r="BQ117" s="982" t="s">
        <v>112</v>
      </c>
      <c r="BR117" s="983"/>
      <c r="BS117" s="983"/>
      <c r="BT117" s="983"/>
      <c r="BU117" s="983"/>
      <c r="BV117" s="983" t="s">
        <v>112</v>
      </c>
      <c r="BW117" s="983"/>
      <c r="BX117" s="983"/>
      <c r="BY117" s="983"/>
      <c r="BZ117" s="983"/>
      <c r="CA117" s="983" t="s">
        <v>112</v>
      </c>
      <c r="CB117" s="983"/>
      <c r="CC117" s="983"/>
      <c r="CD117" s="983"/>
      <c r="CE117" s="983"/>
      <c r="CF117" s="911" t="s">
        <v>112</v>
      </c>
      <c r="CG117" s="912"/>
      <c r="CH117" s="912"/>
      <c r="CI117" s="912"/>
      <c r="CJ117" s="912"/>
      <c r="CK117" s="942"/>
      <c r="CL117" s="943"/>
      <c r="CM117" s="913" t="s">
        <v>445</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112</v>
      </c>
      <c r="DH117" s="956"/>
      <c r="DI117" s="956"/>
      <c r="DJ117" s="956"/>
      <c r="DK117" s="957"/>
      <c r="DL117" s="958" t="s">
        <v>112</v>
      </c>
      <c r="DM117" s="956"/>
      <c r="DN117" s="956"/>
      <c r="DO117" s="956"/>
      <c r="DP117" s="957"/>
      <c r="DQ117" s="958" t="s">
        <v>112</v>
      </c>
      <c r="DR117" s="956"/>
      <c r="DS117" s="956"/>
      <c r="DT117" s="956"/>
      <c r="DU117" s="957"/>
      <c r="DV117" s="959" t="s">
        <v>112</v>
      </c>
      <c r="DW117" s="960"/>
      <c r="DX117" s="960"/>
      <c r="DY117" s="960"/>
      <c r="DZ117" s="961"/>
    </row>
    <row r="118" spans="1:130" s="197" customFormat="1" ht="26.25" customHeight="1">
      <c r="A118" s="901" t="s">
        <v>419</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417</v>
      </c>
      <c r="AB118" s="880"/>
      <c r="AC118" s="880"/>
      <c r="AD118" s="880"/>
      <c r="AE118" s="881"/>
      <c r="AF118" s="879" t="s">
        <v>288</v>
      </c>
      <c r="AG118" s="880"/>
      <c r="AH118" s="880"/>
      <c r="AI118" s="880"/>
      <c r="AJ118" s="881"/>
      <c r="AK118" s="879" t="s">
        <v>287</v>
      </c>
      <c r="AL118" s="880"/>
      <c r="AM118" s="880"/>
      <c r="AN118" s="880"/>
      <c r="AO118" s="881"/>
      <c r="AP118" s="987" t="s">
        <v>418</v>
      </c>
      <c r="AQ118" s="988"/>
      <c r="AR118" s="988"/>
      <c r="AS118" s="988"/>
      <c r="AT118" s="989"/>
      <c r="AU118" s="899"/>
      <c r="AV118" s="900"/>
      <c r="AW118" s="900"/>
      <c r="AX118" s="900"/>
      <c r="AY118" s="900"/>
      <c r="AZ118" s="228" t="s">
        <v>172</v>
      </c>
      <c r="BA118" s="228"/>
      <c r="BB118" s="228"/>
      <c r="BC118" s="228"/>
      <c r="BD118" s="228"/>
      <c r="BE118" s="228"/>
      <c r="BF118" s="228"/>
      <c r="BG118" s="228"/>
      <c r="BH118" s="228"/>
      <c r="BI118" s="228"/>
      <c r="BJ118" s="228"/>
      <c r="BK118" s="228"/>
      <c r="BL118" s="228"/>
      <c r="BM118" s="228"/>
      <c r="BN118" s="228"/>
      <c r="BO118" s="990" t="s">
        <v>446</v>
      </c>
      <c r="BP118" s="991"/>
      <c r="BQ118" s="982">
        <v>25604397</v>
      </c>
      <c r="BR118" s="983"/>
      <c r="BS118" s="983"/>
      <c r="BT118" s="983"/>
      <c r="BU118" s="983"/>
      <c r="BV118" s="983">
        <v>25217312</v>
      </c>
      <c r="BW118" s="983"/>
      <c r="BX118" s="983"/>
      <c r="BY118" s="983"/>
      <c r="BZ118" s="983"/>
      <c r="CA118" s="983">
        <v>24691767</v>
      </c>
      <c r="CB118" s="983"/>
      <c r="CC118" s="983"/>
      <c r="CD118" s="983"/>
      <c r="CE118" s="983"/>
      <c r="CF118" s="984"/>
      <c r="CG118" s="985"/>
      <c r="CH118" s="985"/>
      <c r="CI118" s="985"/>
      <c r="CJ118" s="986"/>
      <c r="CK118" s="942"/>
      <c r="CL118" s="943"/>
      <c r="CM118" s="913" t="s">
        <v>447</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112</v>
      </c>
      <c r="DH118" s="956"/>
      <c r="DI118" s="956"/>
      <c r="DJ118" s="956"/>
      <c r="DK118" s="957"/>
      <c r="DL118" s="958" t="s">
        <v>112</v>
      </c>
      <c r="DM118" s="956"/>
      <c r="DN118" s="956"/>
      <c r="DO118" s="956"/>
      <c r="DP118" s="957"/>
      <c r="DQ118" s="958" t="s">
        <v>112</v>
      </c>
      <c r="DR118" s="956"/>
      <c r="DS118" s="956"/>
      <c r="DT118" s="956"/>
      <c r="DU118" s="957"/>
      <c r="DV118" s="959" t="s">
        <v>112</v>
      </c>
      <c r="DW118" s="960"/>
      <c r="DX118" s="960"/>
      <c r="DY118" s="960"/>
      <c r="DZ118" s="961"/>
    </row>
    <row r="119" spans="1:130" s="197" customFormat="1" ht="26.25" customHeight="1">
      <c r="A119" s="971" t="s">
        <v>422</v>
      </c>
      <c r="B119" s="941"/>
      <c r="C119" s="920" t="s">
        <v>423</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112</v>
      </c>
      <c r="AB119" s="887"/>
      <c r="AC119" s="887"/>
      <c r="AD119" s="887"/>
      <c r="AE119" s="888"/>
      <c r="AF119" s="889" t="s">
        <v>112</v>
      </c>
      <c r="AG119" s="887"/>
      <c r="AH119" s="887"/>
      <c r="AI119" s="887"/>
      <c r="AJ119" s="888"/>
      <c r="AK119" s="889" t="s">
        <v>112</v>
      </c>
      <c r="AL119" s="887"/>
      <c r="AM119" s="887"/>
      <c r="AN119" s="887"/>
      <c r="AO119" s="888"/>
      <c r="AP119" s="890" t="s">
        <v>112</v>
      </c>
      <c r="AQ119" s="891"/>
      <c r="AR119" s="891"/>
      <c r="AS119" s="891"/>
      <c r="AT119" s="892"/>
      <c r="AU119" s="974" t="s">
        <v>448</v>
      </c>
      <c r="AV119" s="975"/>
      <c r="AW119" s="975"/>
      <c r="AX119" s="975"/>
      <c r="AY119" s="976"/>
      <c r="AZ119" s="937" t="s">
        <v>449</v>
      </c>
      <c r="BA119" s="884"/>
      <c r="BB119" s="884"/>
      <c r="BC119" s="884"/>
      <c r="BD119" s="884"/>
      <c r="BE119" s="884"/>
      <c r="BF119" s="884"/>
      <c r="BG119" s="884"/>
      <c r="BH119" s="884"/>
      <c r="BI119" s="884"/>
      <c r="BJ119" s="884"/>
      <c r="BK119" s="884"/>
      <c r="BL119" s="884"/>
      <c r="BM119" s="884"/>
      <c r="BN119" s="884"/>
      <c r="BO119" s="884"/>
      <c r="BP119" s="885"/>
      <c r="BQ119" s="923">
        <v>3136156</v>
      </c>
      <c r="BR119" s="924"/>
      <c r="BS119" s="924"/>
      <c r="BT119" s="924"/>
      <c r="BU119" s="924"/>
      <c r="BV119" s="924">
        <v>3422921</v>
      </c>
      <c r="BW119" s="924"/>
      <c r="BX119" s="924"/>
      <c r="BY119" s="924"/>
      <c r="BZ119" s="924"/>
      <c r="CA119" s="924">
        <v>3591967</v>
      </c>
      <c r="CB119" s="924"/>
      <c r="CC119" s="924"/>
      <c r="CD119" s="924"/>
      <c r="CE119" s="924"/>
      <c r="CF119" s="938">
        <v>59</v>
      </c>
      <c r="CG119" s="939"/>
      <c r="CH119" s="939"/>
      <c r="CI119" s="939"/>
      <c r="CJ119" s="939"/>
      <c r="CK119" s="944"/>
      <c r="CL119" s="945"/>
      <c r="CM119" s="1001" t="s">
        <v>450</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v>841601</v>
      </c>
      <c r="DH119" s="995"/>
      <c r="DI119" s="995"/>
      <c r="DJ119" s="995"/>
      <c r="DK119" s="996"/>
      <c r="DL119" s="997">
        <v>740741</v>
      </c>
      <c r="DM119" s="995"/>
      <c r="DN119" s="995"/>
      <c r="DO119" s="995"/>
      <c r="DP119" s="996"/>
      <c r="DQ119" s="997">
        <v>640668</v>
      </c>
      <c r="DR119" s="995"/>
      <c r="DS119" s="995"/>
      <c r="DT119" s="995"/>
      <c r="DU119" s="996"/>
      <c r="DV119" s="998">
        <v>10.5</v>
      </c>
      <c r="DW119" s="999"/>
      <c r="DX119" s="999"/>
      <c r="DY119" s="999"/>
      <c r="DZ119" s="1000"/>
    </row>
    <row r="120" spans="1:130" s="197" customFormat="1" ht="26.25" customHeight="1">
      <c r="A120" s="972"/>
      <c r="B120" s="943"/>
      <c r="C120" s="913" t="s">
        <v>426</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112</v>
      </c>
      <c r="AB120" s="956"/>
      <c r="AC120" s="956"/>
      <c r="AD120" s="956"/>
      <c r="AE120" s="957"/>
      <c r="AF120" s="958" t="s">
        <v>112</v>
      </c>
      <c r="AG120" s="956"/>
      <c r="AH120" s="956"/>
      <c r="AI120" s="956"/>
      <c r="AJ120" s="957"/>
      <c r="AK120" s="958" t="s">
        <v>112</v>
      </c>
      <c r="AL120" s="956"/>
      <c r="AM120" s="956"/>
      <c r="AN120" s="956"/>
      <c r="AO120" s="957"/>
      <c r="AP120" s="959" t="s">
        <v>112</v>
      </c>
      <c r="AQ120" s="960"/>
      <c r="AR120" s="960"/>
      <c r="AS120" s="960"/>
      <c r="AT120" s="961"/>
      <c r="AU120" s="977"/>
      <c r="AV120" s="978"/>
      <c r="AW120" s="978"/>
      <c r="AX120" s="978"/>
      <c r="AY120" s="979"/>
      <c r="AZ120" s="946" t="s">
        <v>451</v>
      </c>
      <c r="BA120" s="947"/>
      <c r="BB120" s="947"/>
      <c r="BC120" s="947"/>
      <c r="BD120" s="947"/>
      <c r="BE120" s="947"/>
      <c r="BF120" s="947"/>
      <c r="BG120" s="947"/>
      <c r="BH120" s="947"/>
      <c r="BI120" s="947"/>
      <c r="BJ120" s="947"/>
      <c r="BK120" s="947"/>
      <c r="BL120" s="947"/>
      <c r="BM120" s="947"/>
      <c r="BN120" s="947"/>
      <c r="BO120" s="947"/>
      <c r="BP120" s="948"/>
      <c r="BQ120" s="916">
        <v>267978</v>
      </c>
      <c r="BR120" s="917"/>
      <c r="BS120" s="917"/>
      <c r="BT120" s="917"/>
      <c r="BU120" s="917"/>
      <c r="BV120" s="917">
        <v>251677</v>
      </c>
      <c r="BW120" s="917"/>
      <c r="BX120" s="917"/>
      <c r="BY120" s="917"/>
      <c r="BZ120" s="917"/>
      <c r="CA120" s="917">
        <v>237187</v>
      </c>
      <c r="CB120" s="917"/>
      <c r="CC120" s="917"/>
      <c r="CD120" s="917"/>
      <c r="CE120" s="917"/>
      <c r="CF120" s="911">
        <v>3.9</v>
      </c>
      <c r="CG120" s="912"/>
      <c r="CH120" s="912"/>
      <c r="CI120" s="912"/>
      <c r="CJ120" s="912"/>
      <c r="CK120" s="1010" t="s">
        <v>452</v>
      </c>
      <c r="CL120" s="1011"/>
      <c r="CM120" s="1011"/>
      <c r="CN120" s="1011"/>
      <c r="CO120" s="1012"/>
      <c r="CP120" s="1018" t="s">
        <v>401</v>
      </c>
      <c r="CQ120" s="1019"/>
      <c r="CR120" s="1019"/>
      <c r="CS120" s="1019"/>
      <c r="CT120" s="1019"/>
      <c r="CU120" s="1019"/>
      <c r="CV120" s="1019"/>
      <c r="CW120" s="1019"/>
      <c r="CX120" s="1019"/>
      <c r="CY120" s="1019"/>
      <c r="CZ120" s="1019"/>
      <c r="DA120" s="1019"/>
      <c r="DB120" s="1019"/>
      <c r="DC120" s="1019"/>
      <c r="DD120" s="1019"/>
      <c r="DE120" s="1019"/>
      <c r="DF120" s="1020"/>
      <c r="DG120" s="923">
        <v>4538092</v>
      </c>
      <c r="DH120" s="924"/>
      <c r="DI120" s="924"/>
      <c r="DJ120" s="924"/>
      <c r="DK120" s="924"/>
      <c r="DL120" s="924">
        <v>4226269</v>
      </c>
      <c r="DM120" s="924"/>
      <c r="DN120" s="924"/>
      <c r="DO120" s="924"/>
      <c r="DP120" s="924"/>
      <c r="DQ120" s="924">
        <v>3937168</v>
      </c>
      <c r="DR120" s="924"/>
      <c r="DS120" s="924"/>
      <c r="DT120" s="924"/>
      <c r="DU120" s="924"/>
      <c r="DV120" s="925">
        <v>64.7</v>
      </c>
      <c r="DW120" s="925"/>
      <c r="DX120" s="925"/>
      <c r="DY120" s="925"/>
      <c r="DZ120" s="926"/>
    </row>
    <row r="121" spans="1:130" s="197" customFormat="1" ht="26.25" customHeight="1">
      <c r="A121" s="972"/>
      <c r="B121" s="943"/>
      <c r="C121" s="1007" t="s">
        <v>453</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112</v>
      </c>
      <c r="AB121" s="956"/>
      <c r="AC121" s="956"/>
      <c r="AD121" s="956"/>
      <c r="AE121" s="957"/>
      <c r="AF121" s="958" t="s">
        <v>112</v>
      </c>
      <c r="AG121" s="956"/>
      <c r="AH121" s="956"/>
      <c r="AI121" s="956"/>
      <c r="AJ121" s="957"/>
      <c r="AK121" s="958" t="s">
        <v>112</v>
      </c>
      <c r="AL121" s="956"/>
      <c r="AM121" s="956"/>
      <c r="AN121" s="956"/>
      <c r="AO121" s="957"/>
      <c r="AP121" s="959" t="s">
        <v>112</v>
      </c>
      <c r="AQ121" s="960"/>
      <c r="AR121" s="960"/>
      <c r="AS121" s="960"/>
      <c r="AT121" s="961"/>
      <c r="AU121" s="977"/>
      <c r="AV121" s="978"/>
      <c r="AW121" s="978"/>
      <c r="AX121" s="978"/>
      <c r="AY121" s="979"/>
      <c r="AZ121" s="992" t="s">
        <v>454</v>
      </c>
      <c r="BA121" s="968"/>
      <c r="BB121" s="968"/>
      <c r="BC121" s="968"/>
      <c r="BD121" s="968"/>
      <c r="BE121" s="968"/>
      <c r="BF121" s="968"/>
      <c r="BG121" s="968"/>
      <c r="BH121" s="968"/>
      <c r="BI121" s="968"/>
      <c r="BJ121" s="968"/>
      <c r="BK121" s="968"/>
      <c r="BL121" s="968"/>
      <c r="BM121" s="968"/>
      <c r="BN121" s="968"/>
      <c r="BO121" s="968"/>
      <c r="BP121" s="969"/>
      <c r="BQ121" s="982">
        <v>16511272</v>
      </c>
      <c r="BR121" s="983"/>
      <c r="BS121" s="983"/>
      <c r="BT121" s="983"/>
      <c r="BU121" s="983"/>
      <c r="BV121" s="983">
        <v>16752230</v>
      </c>
      <c r="BW121" s="983"/>
      <c r="BX121" s="983"/>
      <c r="BY121" s="983"/>
      <c r="BZ121" s="983"/>
      <c r="CA121" s="983">
        <v>16870689</v>
      </c>
      <c r="CB121" s="983"/>
      <c r="CC121" s="983"/>
      <c r="CD121" s="983"/>
      <c r="CE121" s="983"/>
      <c r="CF121" s="1021">
        <v>277.2</v>
      </c>
      <c r="CG121" s="1022"/>
      <c r="CH121" s="1022"/>
      <c r="CI121" s="1022"/>
      <c r="CJ121" s="1022"/>
      <c r="CK121" s="1013"/>
      <c r="CL121" s="1014"/>
      <c r="CM121" s="1014"/>
      <c r="CN121" s="1014"/>
      <c r="CO121" s="1015"/>
      <c r="CP121" s="1004" t="s">
        <v>399</v>
      </c>
      <c r="CQ121" s="1005"/>
      <c r="CR121" s="1005"/>
      <c r="CS121" s="1005"/>
      <c r="CT121" s="1005"/>
      <c r="CU121" s="1005"/>
      <c r="CV121" s="1005"/>
      <c r="CW121" s="1005"/>
      <c r="CX121" s="1005"/>
      <c r="CY121" s="1005"/>
      <c r="CZ121" s="1005"/>
      <c r="DA121" s="1005"/>
      <c r="DB121" s="1005"/>
      <c r="DC121" s="1005"/>
      <c r="DD121" s="1005"/>
      <c r="DE121" s="1005"/>
      <c r="DF121" s="1006"/>
      <c r="DG121" s="916">
        <v>335987</v>
      </c>
      <c r="DH121" s="917"/>
      <c r="DI121" s="917"/>
      <c r="DJ121" s="917"/>
      <c r="DK121" s="917"/>
      <c r="DL121" s="917">
        <v>318809</v>
      </c>
      <c r="DM121" s="917"/>
      <c r="DN121" s="917"/>
      <c r="DO121" s="917"/>
      <c r="DP121" s="917"/>
      <c r="DQ121" s="917">
        <v>275226</v>
      </c>
      <c r="DR121" s="917"/>
      <c r="DS121" s="917"/>
      <c r="DT121" s="917"/>
      <c r="DU121" s="917"/>
      <c r="DV121" s="918">
        <v>4.5</v>
      </c>
      <c r="DW121" s="918"/>
      <c r="DX121" s="918"/>
      <c r="DY121" s="918"/>
      <c r="DZ121" s="919"/>
    </row>
    <row r="122" spans="1:130" s="197" customFormat="1" ht="26.25" customHeight="1">
      <c r="A122" s="972"/>
      <c r="B122" s="943"/>
      <c r="C122" s="913" t="s">
        <v>436</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112</v>
      </c>
      <c r="AB122" s="956"/>
      <c r="AC122" s="956"/>
      <c r="AD122" s="956"/>
      <c r="AE122" s="957"/>
      <c r="AF122" s="958" t="s">
        <v>112</v>
      </c>
      <c r="AG122" s="956"/>
      <c r="AH122" s="956"/>
      <c r="AI122" s="956"/>
      <c r="AJ122" s="957"/>
      <c r="AK122" s="958" t="s">
        <v>112</v>
      </c>
      <c r="AL122" s="956"/>
      <c r="AM122" s="956"/>
      <c r="AN122" s="956"/>
      <c r="AO122" s="957"/>
      <c r="AP122" s="959" t="s">
        <v>112</v>
      </c>
      <c r="AQ122" s="960"/>
      <c r="AR122" s="960"/>
      <c r="AS122" s="960"/>
      <c r="AT122" s="961"/>
      <c r="AU122" s="980"/>
      <c r="AV122" s="981"/>
      <c r="AW122" s="981"/>
      <c r="AX122" s="981"/>
      <c r="AY122" s="981"/>
      <c r="AZ122" s="228" t="s">
        <v>172</v>
      </c>
      <c r="BA122" s="228"/>
      <c r="BB122" s="228"/>
      <c r="BC122" s="228"/>
      <c r="BD122" s="228"/>
      <c r="BE122" s="228"/>
      <c r="BF122" s="228"/>
      <c r="BG122" s="228"/>
      <c r="BH122" s="228"/>
      <c r="BI122" s="228"/>
      <c r="BJ122" s="228"/>
      <c r="BK122" s="228"/>
      <c r="BL122" s="228"/>
      <c r="BM122" s="228"/>
      <c r="BN122" s="228"/>
      <c r="BO122" s="990" t="s">
        <v>455</v>
      </c>
      <c r="BP122" s="991"/>
      <c r="BQ122" s="1031">
        <v>19915406</v>
      </c>
      <c r="BR122" s="1032"/>
      <c r="BS122" s="1032"/>
      <c r="BT122" s="1032"/>
      <c r="BU122" s="1032"/>
      <c r="BV122" s="1032">
        <v>20426828</v>
      </c>
      <c r="BW122" s="1032"/>
      <c r="BX122" s="1032"/>
      <c r="BY122" s="1032"/>
      <c r="BZ122" s="1032"/>
      <c r="CA122" s="1032">
        <v>20699843</v>
      </c>
      <c r="CB122" s="1032"/>
      <c r="CC122" s="1032"/>
      <c r="CD122" s="1032"/>
      <c r="CE122" s="1032"/>
      <c r="CF122" s="984"/>
      <c r="CG122" s="985"/>
      <c r="CH122" s="985"/>
      <c r="CI122" s="985"/>
      <c r="CJ122" s="986"/>
      <c r="CK122" s="1013"/>
      <c r="CL122" s="1014"/>
      <c r="CM122" s="1014"/>
      <c r="CN122" s="1014"/>
      <c r="CO122" s="1015"/>
      <c r="CP122" s="1004" t="s">
        <v>402</v>
      </c>
      <c r="CQ122" s="1005"/>
      <c r="CR122" s="1005"/>
      <c r="CS122" s="1005"/>
      <c r="CT122" s="1005"/>
      <c r="CU122" s="1005"/>
      <c r="CV122" s="1005"/>
      <c r="CW122" s="1005"/>
      <c r="CX122" s="1005"/>
      <c r="CY122" s="1005"/>
      <c r="CZ122" s="1005"/>
      <c r="DA122" s="1005"/>
      <c r="DB122" s="1005"/>
      <c r="DC122" s="1005"/>
      <c r="DD122" s="1005"/>
      <c r="DE122" s="1005"/>
      <c r="DF122" s="1006"/>
      <c r="DG122" s="916">
        <v>221344</v>
      </c>
      <c r="DH122" s="917"/>
      <c r="DI122" s="917"/>
      <c r="DJ122" s="917"/>
      <c r="DK122" s="917"/>
      <c r="DL122" s="917">
        <v>201711</v>
      </c>
      <c r="DM122" s="917"/>
      <c r="DN122" s="917"/>
      <c r="DO122" s="917"/>
      <c r="DP122" s="917"/>
      <c r="DQ122" s="917">
        <v>186908</v>
      </c>
      <c r="DR122" s="917"/>
      <c r="DS122" s="917"/>
      <c r="DT122" s="917"/>
      <c r="DU122" s="917"/>
      <c r="DV122" s="918">
        <v>3.1</v>
      </c>
      <c r="DW122" s="918"/>
      <c r="DX122" s="918"/>
      <c r="DY122" s="918"/>
      <c r="DZ122" s="919"/>
    </row>
    <row r="123" spans="1:130" s="197" customFormat="1" ht="26.25" customHeight="1" thickBot="1">
      <c r="A123" s="972"/>
      <c r="B123" s="943"/>
      <c r="C123" s="913" t="s">
        <v>442</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112</v>
      </c>
      <c r="AB123" s="956"/>
      <c r="AC123" s="956"/>
      <c r="AD123" s="956"/>
      <c r="AE123" s="957"/>
      <c r="AF123" s="958" t="s">
        <v>112</v>
      </c>
      <c r="AG123" s="956"/>
      <c r="AH123" s="956"/>
      <c r="AI123" s="956"/>
      <c r="AJ123" s="957"/>
      <c r="AK123" s="958" t="s">
        <v>112</v>
      </c>
      <c r="AL123" s="956"/>
      <c r="AM123" s="956"/>
      <c r="AN123" s="956"/>
      <c r="AO123" s="957"/>
      <c r="AP123" s="959" t="s">
        <v>112</v>
      </c>
      <c r="AQ123" s="960"/>
      <c r="AR123" s="960"/>
      <c r="AS123" s="960"/>
      <c r="AT123" s="961"/>
      <c r="AU123" s="1028" t="s">
        <v>456</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92.3</v>
      </c>
      <c r="BR123" s="1024"/>
      <c r="BS123" s="1024"/>
      <c r="BT123" s="1024"/>
      <c r="BU123" s="1024"/>
      <c r="BV123" s="1024">
        <v>77.3</v>
      </c>
      <c r="BW123" s="1024"/>
      <c r="BX123" s="1024"/>
      <c r="BY123" s="1024"/>
      <c r="BZ123" s="1024"/>
      <c r="CA123" s="1024">
        <v>65.5</v>
      </c>
      <c r="CB123" s="1024"/>
      <c r="CC123" s="1024"/>
      <c r="CD123" s="1024"/>
      <c r="CE123" s="1024"/>
      <c r="CF123" s="1025"/>
      <c r="CG123" s="1026"/>
      <c r="CH123" s="1026"/>
      <c r="CI123" s="1026"/>
      <c r="CJ123" s="1027"/>
      <c r="CK123" s="1013"/>
      <c r="CL123" s="1014"/>
      <c r="CM123" s="1014"/>
      <c r="CN123" s="1014"/>
      <c r="CO123" s="1015"/>
      <c r="CP123" s="1004" t="s">
        <v>398</v>
      </c>
      <c r="CQ123" s="1005"/>
      <c r="CR123" s="1005"/>
      <c r="CS123" s="1005"/>
      <c r="CT123" s="1005"/>
      <c r="CU123" s="1005"/>
      <c r="CV123" s="1005"/>
      <c r="CW123" s="1005"/>
      <c r="CX123" s="1005"/>
      <c r="CY123" s="1005"/>
      <c r="CZ123" s="1005"/>
      <c r="DA123" s="1005"/>
      <c r="DB123" s="1005"/>
      <c r="DC123" s="1005"/>
      <c r="DD123" s="1005"/>
      <c r="DE123" s="1005"/>
      <c r="DF123" s="1006"/>
      <c r="DG123" s="955">
        <v>97437</v>
      </c>
      <c r="DH123" s="956"/>
      <c r="DI123" s="956"/>
      <c r="DJ123" s="956"/>
      <c r="DK123" s="957"/>
      <c r="DL123" s="958">
        <v>104761</v>
      </c>
      <c r="DM123" s="956"/>
      <c r="DN123" s="956"/>
      <c r="DO123" s="956"/>
      <c r="DP123" s="957"/>
      <c r="DQ123" s="958">
        <v>112095</v>
      </c>
      <c r="DR123" s="956"/>
      <c r="DS123" s="956"/>
      <c r="DT123" s="956"/>
      <c r="DU123" s="957"/>
      <c r="DV123" s="959">
        <v>1.8</v>
      </c>
      <c r="DW123" s="960"/>
      <c r="DX123" s="960"/>
      <c r="DY123" s="960"/>
      <c r="DZ123" s="961"/>
    </row>
    <row r="124" spans="1:130" s="197" customFormat="1" ht="26.25" customHeight="1">
      <c r="A124" s="972"/>
      <c r="B124" s="943"/>
      <c r="C124" s="913" t="s">
        <v>445</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112</v>
      </c>
      <c r="AB124" s="956"/>
      <c r="AC124" s="956"/>
      <c r="AD124" s="956"/>
      <c r="AE124" s="957"/>
      <c r="AF124" s="958" t="s">
        <v>112</v>
      </c>
      <c r="AG124" s="956"/>
      <c r="AH124" s="956"/>
      <c r="AI124" s="956"/>
      <c r="AJ124" s="957"/>
      <c r="AK124" s="958" t="s">
        <v>112</v>
      </c>
      <c r="AL124" s="956"/>
      <c r="AM124" s="956"/>
      <c r="AN124" s="956"/>
      <c r="AO124" s="957"/>
      <c r="AP124" s="959" t="s">
        <v>112</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457</v>
      </c>
      <c r="CQ124" s="1005"/>
      <c r="CR124" s="1005"/>
      <c r="CS124" s="1005"/>
      <c r="CT124" s="1005"/>
      <c r="CU124" s="1005"/>
      <c r="CV124" s="1005"/>
      <c r="CW124" s="1005"/>
      <c r="CX124" s="1005"/>
      <c r="CY124" s="1005"/>
      <c r="CZ124" s="1005"/>
      <c r="DA124" s="1005"/>
      <c r="DB124" s="1005"/>
      <c r="DC124" s="1005"/>
      <c r="DD124" s="1005"/>
      <c r="DE124" s="1005"/>
      <c r="DF124" s="1006"/>
      <c r="DG124" s="994">
        <v>154840</v>
      </c>
      <c r="DH124" s="995"/>
      <c r="DI124" s="995"/>
      <c r="DJ124" s="995"/>
      <c r="DK124" s="996"/>
      <c r="DL124" s="997">
        <v>194255</v>
      </c>
      <c r="DM124" s="995"/>
      <c r="DN124" s="995"/>
      <c r="DO124" s="995"/>
      <c r="DP124" s="996"/>
      <c r="DQ124" s="997">
        <v>188277</v>
      </c>
      <c r="DR124" s="995"/>
      <c r="DS124" s="995"/>
      <c r="DT124" s="995"/>
      <c r="DU124" s="996"/>
      <c r="DV124" s="998">
        <v>3.1</v>
      </c>
      <c r="DW124" s="999"/>
      <c r="DX124" s="999"/>
      <c r="DY124" s="999"/>
      <c r="DZ124" s="1000"/>
    </row>
    <row r="125" spans="1:130" s="197" customFormat="1" ht="26.25" customHeight="1" thickBot="1">
      <c r="A125" s="972"/>
      <c r="B125" s="943"/>
      <c r="C125" s="913" t="s">
        <v>447</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112</v>
      </c>
      <c r="AB125" s="956"/>
      <c r="AC125" s="956"/>
      <c r="AD125" s="956"/>
      <c r="AE125" s="957"/>
      <c r="AF125" s="958" t="s">
        <v>112</v>
      </c>
      <c r="AG125" s="956"/>
      <c r="AH125" s="956"/>
      <c r="AI125" s="956"/>
      <c r="AJ125" s="957"/>
      <c r="AK125" s="958" t="s">
        <v>112</v>
      </c>
      <c r="AL125" s="956"/>
      <c r="AM125" s="956"/>
      <c r="AN125" s="956"/>
      <c r="AO125" s="957"/>
      <c r="AP125" s="959" t="s">
        <v>112</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458</v>
      </c>
      <c r="CL125" s="1011"/>
      <c r="CM125" s="1011"/>
      <c r="CN125" s="1011"/>
      <c r="CO125" s="1012"/>
      <c r="CP125" s="937" t="s">
        <v>459</v>
      </c>
      <c r="CQ125" s="884"/>
      <c r="CR125" s="884"/>
      <c r="CS125" s="884"/>
      <c r="CT125" s="884"/>
      <c r="CU125" s="884"/>
      <c r="CV125" s="884"/>
      <c r="CW125" s="884"/>
      <c r="CX125" s="884"/>
      <c r="CY125" s="884"/>
      <c r="CZ125" s="884"/>
      <c r="DA125" s="884"/>
      <c r="DB125" s="884"/>
      <c r="DC125" s="884"/>
      <c r="DD125" s="884"/>
      <c r="DE125" s="884"/>
      <c r="DF125" s="885"/>
      <c r="DG125" s="923" t="s">
        <v>112</v>
      </c>
      <c r="DH125" s="924"/>
      <c r="DI125" s="924"/>
      <c r="DJ125" s="924"/>
      <c r="DK125" s="924"/>
      <c r="DL125" s="924" t="s">
        <v>112</v>
      </c>
      <c r="DM125" s="924"/>
      <c r="DN125" s="924"/>
      <c r="DO125" s="924"/>
      <c r="DP125" s="924"/>
      <c r="DQ125" s="924" t="s">
        <v>112</v>
      </c>
      <c r="DR125" s="924"/>
      <c r="DS125" s="924"/>
      <c r="DT125" s="924"/>
      <c r="DU125" s="924"/>
      <c r="DV125" s="925" t="s">
        <v>112</v>
      </c>
      <c r="DW125" s="925"/>
      <c r="DX125" s="925"/>
      <c r="DY125" s="925"/>
      <c r="DZ125" s="926"/>
    </row>
    <row r="126" spans="1:130" s="197" customFormat="1" ht="26.25" customHeight="1">
      <c r="A126" s="972"/>
      <c r="B126" s="943"/>
      <c r="C126" s="913" t="s">
        <v>450</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v>206669</v>
      </c>
      <c r="AB126" s="956"/>
      <c r="AC126" s="956"/>
      <c r="AD126" s="956"/>
      <c r="AE126" s="957"/>
      <c r="AF126" s="958">
        <v>124883</v>
      </c>
      <c r="AG126" s="956"/>
      <c r="AH126" s="956"/>
      <c r="AI126" s="956"/>
      <c r="AJ126" s="957"/>
      <c r="AK126" s="958">
        <v>115037</v>
      </c>
      <c r="AL126" s="956"/>
      <c r="AM126" s="956"/>
      <c r="AN126" s="956"/>
      <c r="AO126" s="957"/>
      <c r="AP126" s="959">
        <v>1.9</v>
      </c>
      <c r="AQ126" s="960"/>
      <c r="AR126" s="960"/>
      <c r="AS126" s="960"/>
      <c r="AT126" s="961"/>
      <c r="AU126" s="233"/>
      <c r="AV126" s="233"/>
      <c r="AW126" s="233"/>
      <c r="AX126" s="1033" t="s">
        <v>460</v>
      </c>
      <c r="AY126" s="1034"/>
      <c r="AZ126" s="1034"/>
      <c r="BA126" s="1034"/>
      <c r="BB126" s="1034"/>
      <c r="BC126" s="1034"/>
      <c r="BD126" s="1034"/>
      <c r="BE126" s="1035"/>
      <c r="BF126" s="1049" t="s">
        <v>461</v>
      </c>
      <c r="BG126" s="1034"/>
      <c r="BH126" s="1034"/>
      <c r="BI126" s="1034"/>
      <c r="BJ126" s="1034"/>
      <c r="BK126" s="1034"/>
      <c r="BL126" s="1035"/>
      <c r="BM126" s="1049" t="s">
        <v>462</v>
      </c>
      <c r="BN126" s="1034"/>
      <c r="BO126" s="1034"/>
      <c r="BP126" s="1034"/>
      <c r="BQ126" s="1034"/>
      <c r="BR126" s="1034"/>
      <c r="BS126" s="1035"/>
      <c r="BT126" s="1049" t="s">
        <v>463</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464</v>
      </c>
      <c r="CQ126" s="947"/>
      <c r="CR126" s="947"/>
      <c r="CS126" s="947"/>
      <c r="CT126" s="947"/>
      <c r="CU126" s="947"/>
      <c r="CV126" s="947"/>
      <c r="CW126" s="947"/>
      <c r="CX126" s="947"/>
      <c r="CY126" s="947"/>
      <c r="CZ126" s="947"/>
      <c r="DA126" s="947"/>
      <c r="DB126" s="947"/>
      <c r="DC126" s="947"/>
      <c r="DD126" s="947"/>
      <c r="DE126" s="947"/>
      <c r="DF126" s="948"/>
      <c r="DG126" s="916" t="s">
        <v>112</v>
      </c>
      <c r="DH126" s="917"/>
      <c r="DI126" s="917"/>
      <c r="DJ126" s="917"/>
      <c r="DK126" s="917"/>
      <c r="DL126" s="917" t="s">
        <v>112</v>
      </c>
      <c r="DM126" s="917"/>
      <c r="DN126" s="917"/>
      <c r="DO126" s="917"/>
      <c r="DP126" s="917"/>
      <c r="DQ126" s="917" t="s">
        <v>112</v>
      </c>
      <c r="DR126" s="917"/>
      <c r="DS126" s="917"/>
      <c r="DT126" s="917"/>
      <c r="DU126" s="917"/>
      <c r="DV126" s="918" t="s">
        <v>112</v>
      </c>
      <c r="DW126" s="918"/>
      <c r="DX126" s="918"/>
      <c r="DY126" s="918"/>
      <c r="DZ126" s="919"/>
    </row>
    <row r="127" spans="1:130" s="197" customFormat="1" ht="26.25" customHeight="1" thickBot="1">
      <c r="A127" s="973"/>
      <c r="B127" s="945"/>
      <c r="C127" s="1001" t="s">
        <v>465</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v>10014</v>
      </c>
      <c r="AB127" s="956"/>
      <c r="AC127" s="956"/>
      <c r="AD127" s="956"/>
      <c r="AE127" s="957"/>
      <c r="AF127" s="958">
        <v>60860</v>
      </c>
      <c r="AG127" s="956"/>
      <c r="AH127" s="956"/>
      <c r="AI127" s="956"/>
      <c r="AJ127" s="957"/>
      <c r="AK127" s="958">
        <v>9115</v>
      </c>
      <c r="AL127" s="956"/>
      <c r="AM127" s="956"/>
      <c r="AN127" s="956"/>
      <c r="AO127" s="957"/>
      <c r="AP127" s="959">
        <v>0.1</v>
      </c>
      <c r="AQ127" s="960"/>
      <c r="AR127" s="960"/>
      <c r="AS127" s="960"/>
      <c r="AT127" s="961"/>
      <c r="AU127" s="233"/>
      <c r="AV127" s="233"/>
      <c r="AW127" s="233"/>
      <c r="AX127" s="883" t="s">
        <v>466</v>
      </c>
      <c r="AY127" s="884"/>
      <c r="AZ127" s="884"/>
      <c r="BA127" s="884"/>
      <c r="BB127" s="884"/>
      <c r="BC127" s="884"/>
      <c r="BD127" s="884"/>
      <c r="BE127" s="885"/>
      <c r="BF127" s="1038" t="s">
        <v>112</v>
      </c>
      <c r="BG127" s="1039"/>
      <c r="BH127" s="1039"/>
      <c r="BI127" s="1039"/>
      <c r="BJ127" s="1039"/>
      <c r="BK127" s="1039"/>
      <c r="BL127" s="1048"/>
      <c r="BM127" s="1038">
        <v>13.91</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467</v>
      </c>
      <c r="CQ127" s="1042"/>
      <c r="CR127" s="1042"/>
      <c r="CS127" s="1042"/>
      <c r="CT127" s="1042"/>
      <c r="CU127" s="1042"/>
      <c r="CV127" s="1042"/>
      <c r="CW127" s="1042"/>
      <c r="CX127" s="1042"/>
      <c r="CY127" s="1042"/>
      <c r="CZ127" s="1042"/>
      <c r="DA127" s="1042"/>
      <c r="DB127" s="1042"/>
      <c r="DC127" s="1042"/>
      <c r="DD127" s="1042"/>
      <c r="DE127" s="1042"/>
      <c r="DF127" s="1043"/>
      <c r="DG127" s="1044" t="s">
        <v>112</v>
      </c>
      <c r="DH127" s="1045"/>
      <c r="DI127" s="1045"/>
      <c r="DJ127" s="1045"/>
      <c r="DK127" s="1045"/>
      <c r="DL127" s="1045" t="s">
        <v>112</v>
      </c>
      <c r="DM127" s="1045"/>
      <c r="DN127" s="1045"/>
      <c r="DO127" s="1045"/>
      <c r="DP127" s="1045"/>
      <c r="DQ127" s="1045" t="s">
        <v>112</v>
      </c>
      <c r="DR127" s="1045"/>
      <c r="DS127" s="1045"/>
      <c r="DT127" s="1045"/>
      <c r="DU127" s="1045"/>
      <c r="DV127" s="1046" t="s">
        <v>112</v>
      </c>
      <c r="DW127" s="1046"/>
      <c r="DX127" s="1046"/>
      <c r="DY127" s="1046"/>
      <c r="DZ127" s="1047"/>
    </row>
    <row r="128" spans="1:130" s="197" customFormat="1" ht="26.25" customHeight="1">
      <c r="A128" s="1068" t="s">
        <v>468</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469</v>
      </c>
      <c r="X128" s="1070"/>
      <c r="Y128" s="1070"/>
      <c r="Z128" s="1071"/>
      <c r="AA128" s="1086">
        <v>20657</v>
      </c>
      <c r="AB128" s="1087"/>
      <c r="AC128" s="1087"/>
      <c r="AD128" s="1087"/>
      <c r="AE128" s="1088"/>
      <c r="AF128" s="1089">
        <v>19407</v>
      </c>
      <c r="AG128" s="1087"/>
      <c r="AH128" s="1087"/>
      <c r="AI128" s="1087"/>
      <c r="AJ128" s="1088"/>
      <c r="AK128" s="1089">
        <v>17101</v>
      </c>
      <c r="AL128" s="1087"/>
      <c r="AM128" s="1087"/>
      <c r="AN128" s="1087"/>
      <c r="AO128" s="1088"/>
      <c r="AP128" s="1090"/>
      <c r="AQ128" s="1091"/>
      <c r="AR128" s="1091"/>
      <c r="AS128" s="1091"/>
      <c r="AT128" s="1092"/>
      <c r="AU128" s="235"/>
      <c r="AV128" s="235"/>
      <c r="AW128" s="235"/>
      <c r="AX128" s="1051" t="s">
        <v>470</v>
      </c>
      <c r="AY128" s="947"/>
      <c r="AZ128" s="947"/>
      <c r="BA128" s="947"/>
      <c r="BB128" s="947"/>
      <c r="BC128" s="947"/>
      <c r="BD128" s="947"/>
      <c r="BE128" s="948"/>
      <c r="BF128" s="1063" t="s">
        <v>112</v>
      </c>
      <c r="BG128" s="1064"/>
      <c r="BH128" s="1064"/>
      <c r="BI128" s="1064"/>
      <c r="BJ128" s="1064"/>
      <c r="BK128" s="1064"/>
      <c r="BL128" s="1065"/>
      <c r="BM128" s="1063">
        <v>18.91</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7" t="s">
        <v>91</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471</v>
      </c>
      <c r="X129" s="1058"/>
      <c r="Y129" s="1058"/>
      <c r="Z129" s="1059"/>
      <c r="AA129" s="955">
        <v>7381361</v>
      </c>
      <c r="AB129" s="956"/>
      <c r="AC129" s="956"/>
      <c r="AD129" s="956"/>
      <c r="AE129" s="957"/>
      <c r="AF129" s="958">
        <v>7456829</v>
      </c>
      <c r="AG129" s="956"/>
      <c r="AH129" s="956"/>
      <c r="AI129" s="956"/>
      <c r="AJ129" s="957"/>
      <c r="AK129" s="958">
        <v>7414349</v>
      </c>
      <c r="AL129" s="956"/>
      <c r="AM129" s="956"/>
      <c r="AN129" s="956"/>
      <c r="AO129" s="957"/>
      <c r="AP129" s="1060"/>
      <c r="AQ129" s="1061"/>
      <c r="AR129" s="1061"/>
      <c r="AS129" s="1061"/>
      <c r="AT129" s="1062"/>
      <c r="AU129" s="235"/>
      <c r="AV129" s="235"/>
      <c r="AW129" s="235"/>
      <c r="AX129" s="1051" t="s">
        <v>472</v>
      </c>
      <c r="AY129" s="947"/>
      <c r="AZ129" s="947"/>
      <c r="BA129" s="947"/>
      <c r="BB129" s="947"/>
      <c r="BC129" s="947"/>
      <c r="BD129" s="947"/>
      <c r="BE129" s="948"/>
      <c r="BF129" s="1052">
        <v>11</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7" t="s">
        <v>473</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474</v>
      </c>
      <c r="X130" s="1058"/>
      <c r="Y130" s="1058"/>
      <c r="Z130" s="1059"/>
      <c r="AA130" s="955">
        <v>1218752</v>
      </c>
      <c r="AB130" s="956"/>
      <c r="AC130" s="956"/>
      <c r="AD130" s="956"/>
      <c r="AE130" s="957"/>
      <c r="AF130" s="958">
        <v>1264925</v>
      </c>
      <c r="AG130" s="956"/>
      <c r="AH130" s="956"/>
      <c r="AI130" s="956"/>
      <c r="AJ130" s="957"/>
      <c r="AK130" s="958">
        <v>1328822</v>
      </c>
      <c r="AL130" s="956"/>
      <c r="AM130" s="956"/>
      <c r="AN130" s="956"/>
      <c r="AO130" s="957"/>
      <c r="AP130" s="1060"/>
      <c r="AQ130" s="1061"/>
      <c r="AR130" s="1061"/>
      <c r="AS130" s="1061"/>
      <c r="AT130" s="1062"/>
      <c r="AU130" s="235"/>
      <c r="AV130" s="235"/>
      <c r="AW130" s="235"/>
      <c r="AX130" s="1110" t="s">
        <v>475</v>
      </c>
      <c r="AY130" s="1042"/>
      <c r="AZ130" s="1042"/>
      <c r="BA130" s="1042"/>
      <c r="BB130" s="1042"/>
      <c r="BC130" s="1042"/>
      <c r="BD130" s="1042"/>
      <c r="BE130" s="1043"/>
      <c r="BF130" s="1072">
        <v>65.5</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476</v>
      </c>
      <c r="X131" s="1081"/>
      <c r="Y131" s="1081"/>
      <c r="Z131" s="1082"/>
      <c r="AA131" s="994">
        <v>6162609</v>
      </c>
      <c r="AB131" s="995"/>
      <c r="AC131" s="995"/>
      <c r="AD131" s="995"/>
      <c r="AE131" s="996"/>
      <c r="AF131" s="997">
        <v>6191904</v>
      </c>
      <c r="AG131" s="995"/>
      <c r="AH131" s="995"/>
      <c r="AI131" s="995"/>
      <c r="AJ131" s="996"/>
      <c r="AK131" s="997">
        <v>6085527</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4" t="s">
        <v>477</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478</v>
      </c>
      <c r="W132" s="1098"/>
      <c r="X132" s="1098"/>
      <c r="Y132" s="1098"/>
      <c r="Z132" s="1099"/>
      <c r="AA132" s="1100">
        <v>12.55456901</v>
      </c>
      <c r="AB132" s="1101"/>
      <c r="AC132" s="1101"/>
      <c r="AD132" s="1101"/>
      <c r="AE132" s="1102"/>
      <c r="AF132" s="1103">
        <v>11.59820953</v>
      </c>
      <c r="AG132" s="1101"/>
      <c r="AH132" s="1101"/>
      <c r="AI132" s="1101"/>
      <c r="AJ132" s="1102"/>
      <c r="AK132" s="1103">
        <v>9.0579501170000007</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479</v>
      </c>
      <c r="W133" s="1105"/>
      <c r="X133" s="1105"/>
      <c r="Y133" s="1105"/>
      <c r="Z133" s="1106"/>
      <c r="AA133" s="1107">
        <v>12.5</v>
      </c>
      <c r="AB133" s="1108"/>
      <c r="AC133" s="1108"/>
      <c r="AD133" s="1108"/>
      <c r="AE133" s="1109"/>
      <c r="AF133" s="1107">
        <v>12.1</v>
      </c>
      <c r="AG133" s="1108"/>
      <c r="AH133" s="1108"/>
      <c r="AI133" s="1108"/>
      <c r="AJ133" s="1109"/>
      <c r="AK133" s="1107">
        <v>11</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480</v>
      </c>
      <c r="B5" s="246"/>
      <c r="C5" s="246"/>
      <c r="D5" s="246"/>
      <c r="E5" s="246"/>
      <c r="F5" s="246"/>
      <c r="G5" s="246"/>
      <c r="H5" s="246"/>
      <c r="I5" s="246"/>
      <c r="J5" s="246"/>
      <c r="K5" s="246"/>
      <c r="L5" s="246"/>
      <c r="M5" s="246"/>
      <c r="N5" s="246"/>
      <c r="O5" s="247"/>
    </row>
    <row r="6" spans="1:16">
      <c r="A6" s="248"/>
      <c r="B6" s="244"/>
      <c r="C6" s="244"/>
      <c r="D6" s="244"/>
      <c r="E6" s="244"/>
      <c r="F6" s="244"/>
      <c r="G6" s="249" t="s">
        <v>481</v>
      </c>
      <c r="H6" s="249"/>
      <c r="I6" s="249"/>
      <c r="J6" s="249"/>
      <c r="K6" s="244"/>
      <c r="L6" s="244"/>
      <c r="M6" s="244"/>
      <c r="N6" s="244"/>
    </row>
    <row r="7" spans="1:16">
      <c r="A7" s="248"/>
      <c r="B7" s="244"/>
      <c r="C7" s="244"/>
      <c r="D7" s="244"/>
      <c r="E7" s="244"/>
      <c r="F7" s="244"/>
      <c r="G7" s="251"/>
      <c r="H7" s="252"/>
      <c r="I7" s="252"/>
      <c r="J7" s="253"/>
      <c r="K7" s="1114" t="s">
        <v>482</v>
      </c>
      <c r="L7" s="254"/>
      <c r="M7" s="255" t="s">
        <v>483</v>
      </c>
      <c r="N7" s="256"/>
    </row>
    <row r="8" spans="1:16">
      <c r="A8" s="248"/>
      <c r="B8" s="244"/>
      <c r="C8" s="244"/>
      <c r="D8" s="244"/>
      <c r="E8" s="244"/>
      <c r="F8" s="244"/>
      <c r="G8" s="257"/>
      <c r="H8" s="258"/>
      <c r="I8" s="258"/>
      <c r="J8" s="259"/>
      <c r="K8" s="1115"/>
      <c r="L8" s="260" t="s">
        <v>484</v>
      </c>
      <c r="M8" s="261" t="s">
        <v>485</v>
      </c>
      <c r="N8" s="262" t="s">
        <v>486</v>
      </c>
    </row>
    <row r="9" spans="1:16">
      <c r="A9" s="248"/>
      <c r="B9" s="244"/>
      <c r="C9" s="244"/>
      <c r="D9" s="244"/>
      <c r="E9" s="244"/>
      <c r="F9" s="244"/>
      <c r="G9" s="1116" t="s">
        <v>487</v>
      </c>
      <c r="H9" s="1117"/>
      <c r="I9" s="1117"/>
      <c r="J9" s="1118"/>
      <c r="K9" s="263">
        <v>1523633</v>
      </c>
      <c r="L9" s="264">
        <v>57489</v>
      </c>
      <c r="M9" s="265">
        <v>59313</v>
      </c>
      <c r="N9" s="266">
        <v>-3.1</v>
      </c>
    </row>
    <row r="10" spans="1:16">
      <c r="A10" s="248"/>
      <c r="B10" s="244"/>
      <c r="C10" s="244"/>
      <c r="D10" s="244"/>
      <c r="E10" s="244"/>
      <c r="F10" s="244"/>
      <c r="G10" s="1116" t="s">
        <v>488</v>
      </c>
      <c r="H10" s="1117"/>
      <c r="I10" s="1117"/>
      <c r="J10" s="1118"/>
      <c r="K10" s="267">
        <v>333449</v>
      </c>
      <c r="L10" s="268">
        <v>12582</v>
      </c>
      <c r="M10" s="269">
        <v>5376</v>
      </c>
      <c r="N10" s="270">
        <v>134</v>
      </c>
    </row>
    <row r="11" spans="1:16" ht="13.5" customHeight="1">
      <c r="A11" s="248"/>
      <c r="B11" s="244"/>
      <c r="C11" s="244"/>
      <c r="D11" s="244"/>
      <c r="E11" s="244"/>
      <c r="F11" s="244"/>
      <c r="G11" s="1116" t="s">
        <v>489</v>
      </c>
      <c r="H11" s="1117"/>
      <c r="I11" s="1117"/>
      <c r="J11" s="1118"/>
      <c r="K11" s="267">
        <v>322912</v>
      </c>
      <c r="L11" s="268">
        <v>12184</v>
      </c>
      <c r="M11" s="269">
        <v>7786</v>
      </c>
      <c r="N11" s="270">
        <v>56.5</v>
      </c>
    </row>
    <row r="12" spans="1:16" ht="13.5" customHeight="1">
      <c r="A12" s="248"/>
      <c r="B12" s="244"/>
      <c r="C12" s="244"/>
      <c r="D12" s="244"/>
      <c r="E12" s="244"/>
      <c r="F12" s="244"/>
      <c r="G12" s="1116" t="s">
        <v>490</v>
      </c>
      <c r="H12" s="1117"/>
      <c r="I12" s="1117"/>
      <c r="J12" s="1118"/>
      <c r="K12" s="267" t="s">
        <v>491</v>
      </c>
      <c r="L12" s="268" t="s">
        <v>491</v>
      </c>
      <c r="M12" s="269">
        <v>131</v>
      </c>
      <c r="N12" s="270" t="s">
        <v>491</v>
      </c>
    </row>
    <row r="13" spans="1:16" ht="13.5" customHeight="1">
      <c r="A13" s="248"/>
      <c r="B13" s="244"/>
      <c r="C13" s="244"/>
      <c r="D13" s="244"/>
      <c r="E13" s="244"/>
      <c r="F13" s="244"/>
      <c r="G13" s="1116" t="s">
        <v>492</v>
      </c>
      <c r="H13" s="1117"/>
      <c r="I13" s="1117"/>
      <c r="J13" s="1118"/>
      <c r="K13" s="267" t="s">
        <v>491</v>
      </c>
      <c r="L13" s="268" t="s">
        <v>491</v>
      </c>
      <c r="M13" s="269">
        <v>5</v>
      </c>
      <c r="N13" s="270" t="s">
        <v>491</v>
      </c>
    </row>
    <row r="14" spans="1:16" ht="13.5" customHeight="1">
      <c r="A14" s="248"/>
      <c r="B14" s="244"/>
      <c r="C14" s="244"/>
      <c r="D14" s="244"/>
      <c r="E14" s="244"/>
      <c r="F14" s="244"/>
      <c r="G14" s="1116" t="s">
        <v>493</v>
      </c>
      <c r="H14" s="1117"/>
      <c r="I14" s="1117"/>
      <c r="J14" s="1118"/>
      <c r="K14" s="267">
        <v>62877</v>
      </c>
      <c r="L14" s="268">
        <v>2372</v>
      </c>
      <c r="M14" s="269">
        <v>2777</v>
      </c>
      <c r="N14" s="270">
        <v>-14.6</v>
      </c>
    </row>
    <row r="15" spans="1:16" ht="13.5" customHeight="1">
      <c r="A15" s="248"/>
      <c r="B15" s="244"/>
      <c r="C15" s="244"/>
      <c r="D15" s="244"/>
      <c r="E15" s="244"/>
      <c r="F15" s="244"/>
      <c r="G15" s="1116" t="s">
        <v>494</v>
      </c>
      <c r="H15" s="1117"/>
      <c r="I15" s="1117"/>
      <c r="J15" s="1118"/>
      <c r="K15" s="267">
        <v>28360</v>
      </c>
      <c r="L15" s="268">
        <v>1070</v>
      </c>
      <c r="M15" s="269">
        <v>1317</v>
      </c>
      <c r="N15" s="270">
        <v>-18.8</v>
      </c>
    </row>
    <row r="16" spans="1:16">
      <c r="A16" s="248"/>
      <c r="B16" s="244"/>
      <c r="C16" s="244"/>
      <c r="D16" s="244"/>
      <c r="E16" s="244"/>
      <c r="F16" s="244"/>
      <c r="G16" s="1119" t="s">
        <v>495</v>
      </c>
      <c r="H16" s="1120"/>
      <c r="I16" s="1120"/>
      <c r="J16" s="1121"/>
      <c r="K16" s="268">
        <v>-111634</v>
      </c>
      <c r="L16" s="268">
        <v>-4212</v>
      </c>
      <c r="M16" s="269">
        <v>-6006</v>
      </c>
      <c r="N16" s="270">
        <v>-29.9</v>
      </c>
    </row>
    <row r="17" spans="1:16">
      <c r="A17" s="248"/>
      <c r="B17" s="244"/>
      <c r="C17" s="244"/>
      <c r="D17" s="244"/>
      <c r="E17" s="244"/>
      <c r="F17" s="244"/>
      <c r="G17" s="1119" t="s">
        <v>172</v>
      </c>
      <c r="H17" s="1120"/>
      <c r="I17" s="1120"/>
      <c r="J17" s="1121"/>
      <c r="K17" s="268">
        <v>2159597</v>
      </c>
      <c r="L17" s="268">
        <v>81485</v>
      </c>
      <c r="M17" s="269">
        <v>70700</v>
      </c>
      <c r="N17" s="270">
        <v>15.3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496</v>
      </c>
      <c r="H19" s="244"/>
      <c r="I19" s="244"/>
      <c r="J19" s="244"/>
      <c r="K19" s="244"/>
      <c r="L19" s="244"/>
      <c r="M19" s="244"/>
      <c r="N19" s="244"/>
    </row>
    <row r="20" spans="1:16">
      <c r="A20" s="248"/>
      <c r="B20" s="244"/>
      <c r="C20" s="244"/>
      <c r="D20" s="244"/>
      <c r="E20" s="244"/>
      <c r="F20" s="244"/>
      <c r="G20" s="272"/>
      <c r="H20" s="273"/>
      <c r="I20" s="273"/>
      <c r="J20" s="274"/>
      <c r="K20" s="275" t="s">
        <v>497</v>
      </c>
      <c r="L20" s="276" t="s">
        <v>498</v>
      </c>
      <c r="M20" s="277" t="s">
        <v>499</v>
      </c>
      <c r="N20" s="278"/>
    </row>
    <row r="21" spans="1:16" s="284" customFormat="1">
      <c r="A21" s="279"/>
      <c r="B21" s="249"/>
      <c r="C21" s="249"/>
      <c r="D21" s="249"/>
      <c r="E21" s="249"/>
      <c r="F21" s="249"/>
      <c r="G21" s="1111" t="s">
        <v>500</v>
      </c>
      <c r="H21" s="1112"/>
      <c r="I21" s="1112"/>
      <c r="J21" s="1113"/>
      <c r="K21" s="280">
        <v>7.43</v>
      </c>
      <c r="L21" s="281">
        <v>6.73</v>
      </c>
      <c r="M21" s="282">
        <v>0.7</v>
      </c>
      <c r="N21" s="249"/>
      <c r="O21" s="283"/>
      <c r="P21" s="279"/>
    </row>
    <row r="22" spans="1:16" s="284" customFormat="1">
      <c r="A22" s="279"/>
      <c r="B22" s="249"/>
      <c r="C22" s="249"/>
      <c r="D22" s="249"/>
      <c r="E22" s="249"/>
      <c r="F22" s="249"/>
      <c r="G22" s="1111" t="s">
        <v>501</v>
      </c>
      <c r="H22" s="1112"/>
      <c r="I22" s="1112"/>
      <c r="J22" s="1113"/>
      <c r="K22" s="285">
        <v>94.2</v>
      </c>
      <c r="L22" s="286">
        <v>96.8</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14" t="s">
        <v>482</v>
      </c>
      <c r="L30" s="254"/>
      <c r="M30" s="255" t="s">
        <v>483</v>
      </c>
      <c r="N30" s="256"/>
    </row>
    <row r="31" spans="1:16">
      <c r="A31" s="248"/>
      <c r="B31" s="244"/>
      <c r="C31" s="244"/>
      <c r="D31" s="244"/>
      <c r="E31" s="244"/>
      <c r="F31" s="244"/>
      <c r="G31" s="257"/>
      <c r="H31" s="258"/>
      <c r="I31" s="258"/>
      <c r="J31" s="259"/>
      <c r="K31" s="1115"/>
      <c r="L31" s="260" t="s">
        <v>484</v>
      </c>
      <c r="M31" s="261" t="s">
        <v>485</v>
      </c>
      <c r="N31" s="262" t="s">
        <v>486</v>
      </c>
    </row>
    <row r="32" spans="1:16" ht="27" customHeight="1">
      <c r="A32" s="248"/>
      <c r="B32" s="244"/>
      <c r="C32" s="244"/>
      <c r="D32" s="244"/>
      <c r="E32" s="244"/>
      <c r="F32" s="244"/>
      <c r="G32" s="1127" t="s">
        <v>504</v>
      </c>
      <c r="H32" s="1128"/>
      <c r="I32" s="1128"/>
      <c r="J32" s="1129"/>
      <c r="K32" s="294">
        <v>1469200</v>
      </c>
      <c r="L32" s="294">
        <v>55435</v>
      </c>
      <c r="M32" s="295">
        <v>33640</v>
      </c>
      <c r="N32" s="296">
        <v>64.8</v>
      </c>
    </row>
    <row r="33" spans="1:16" ht="13.5" customHeight="1">
      <c r="A33" s="248"/>
      <c r="B33" s="244"/>
      <c r="C33" s="244"/>
      <c r="D33" s="244"/>
      <c r="E33" s="244"/>
      <c r="F33" s="244"/>
      <c r="G33" s="1127" t="s">
        <v>505</v>
      </c>
      <c r="H33" s="1128"/>
      <c r="I33" s="1128"/>
      <c r="J33" s="1129"/>
      <c r="K33" s="294" t="s">
        <v>491</v>
      </c>
      <c r="L33" s="294" t="s">
        <v>491</v>
      </c>
      <c r="M33" s="295" t="s">
        <v>491</v>
      </c>
      <c r="N33" s="296" t="s">
        <v>491</v>
      </c>
    </row>
    <row r="34" spans="1:16" ht="27" customHeight="1">
      <c r="A34" s="248"/>
      <c r="B34" s="244"/>
      <c r="C34" s="244"/>
      <c r="D34" s="244"/>
      <c r="E34" s="244"/>
      <c r="F34" s="244"/>
      <c r="G34" s="1127" t="s">
        <v>506</v>
      </c>
      <c r="H34" s="1128"/>
      <c r="I34" s="1128"/>
      <c r="J34" s="1129"/>
      <c r="K34" s="294" t="s">
        <v>491</v>
      </c>
      <c r="L34" s="294" t="s">
        <v>491</v>
      </c>
      <c r="M34" s="295">
        <v>3</v>
      </c>
      <c r="N34" s="296" t="s">
        <v>491</v>
      </c>
    </row>
    <row r="35" spans="1:16" ht="27" customHeight="1">
      <c r="A35" s="248"/>
      <c r="B35" s="244"/>
      <c r="C35" s="244"/>
      <c r="D35" s="244"/>
      <c r="E35" s="244"/>
      <c r="F35" s="244"/>
      <c r="G35" s="1127" t="s">
        <v>507</v>
      </c>
      <c r="H35" s="1128"/>
      <c r="I35" s="1128"/>
      <c r="J35" s="1129"/>
      <c r="K35" s="294">
        <v>282625</v>
      </c>
      <c r="L35" s="294">
        <v>10664</v>
      </c>
      <c r="M35" s="295">
        <v>10374</v>
      </c>
      <c r="N35" s="296">
        <v>2.8</v>
      </c>
    </row>
    <row r="36" spans="1:16" ht="27" customHeight="1">
      <c r="A36" s="248"/>
      <c r="B36" s="244"/>
      <c r="C36" s="244"/>
      <c r="D36" s="244"/>
      <c r="E36" s="244"/>
      <c r="F36" s="244"/>
      <c r="G36" s="1127" t="s">
        <v>508</v>
      </c>
      <c r="H36" s="1128"/>
      <c r="I36" s="1128"/>
      <c r="J36" s="1129"/>
      <c r="K36" s="294">
        <v>21170</v>
      </c>
      <c r="L36" s="294">
        <v>799</v>
      </c>
      <c r="M36" s="295">
        <v>2665</v>
      </c>
      <c r="N36" s="296">
        <v>-70</v>
      </c>
    </row>
    <row r="37" spans="1:16" ht="13.5" customHeight="1">
      <c r="A37" s="248"/>
      <c r="B37" s="244"/>
      <c r="C37" s="244"/>
      <c r="D37" s="244"/>
      <c r="E37" s="244"/>
      <c r="F37" s="244"/>
      <c r="G37" s="1127" t="s">
        <v>509</v>
      </c>
      <c r="H37" s="1128"/>
      <c r="I37" s="1128"/>
      <c r="J37" s="1129"/>
      <c r="K37" s="294">
        <v>124152</v>
      </c>
      <c r="L37" s="294">
        <v>4684</v>
      </c>
      <c r="M37" s="295">
        <v>1343</v>
      </c>
      <c r="N37" s="296">
        <v>248.8</v>
      </c>
    </row>
    <row r="38" spans="1:16" ht="27" customHeight="1">
      <c r="A38" s="248"/>
      <c r="B38" s="244"/>
      <c r="C38" s="244"/>
      <c r="D38" s="244"/>
      <c r="E38" s="244"/>
      <c r="F38" s="244"/>
      <c r="G38" s="1130" t="s">
        <v>510</v>
      </c>
      <c r="H38" s="1131"/>
      <c r="I38" s="1131"/>
      <c r="J38" s="1132"/>
      <c r="K38" s="297" t="s">
        <v>491</v>
      </c>
      <c r="L38" s="297" t="s">
        <v>491</v>
      </c>
      <c r="M38" s="298">
        <v>2</v>
      </c>
      <c r="N38" s="299" t="s">
        <v>491</v>
      </c>
      <c r="O38" s="293"/>
    </row>
    <row r="39" spans="1:16">
      <c r="A39" s="248"/>
      <c r="B39" s="244"/>
      <c r="C39" s="244"/>
      <c r="D39" s="244"/>
      <c r="E39" s="244"/>
      <c r="F39" s="244"/>
      <c r="G39" s="1130" t="s">
        <v>511</v>
      </c>
      <c r="H39" s="1131"/>
      <c r="I39" s="1131"/>
      <c r="J39" s="1132"/>
      <c r="K39" s="300">
        <v>-17101</v>
      </c>
      <c r="L39" s="300">
        <v>-645</v>
      </c>
      <c r="M39" s="301">
        <v>-3110</v>
      </c>
      <c r="N39" s="302">
        <v>-79.3</v>
      </c>
      <c r="O39" s="293"/>
    </row>
    <row r="40" spans="1:16" ht="27" customHeight="1">
      <c r="A40" s="248"/>
      <c r="B40" s="244"/>
      <c r="C40" s="244"/>
      <c r="D40" s="244"/>
      <c r="E40" s="244"/>
      <c r="F40" s="244"/>
      <c r="G40" s="1127" t="s">
        <v>512</v>
      </c>
      <c r="H40" s="1128"/>
      <c r="I40" s="1128"/>
      <c r="J40" s="1129"/>
      <c r="K40" s="300">
        <v>-1328822</v>
      </c>
      <c r="L40" s="300">
        <v>-50139</v>
      </c>
      <c r="M40" s="301">
        <v>-31707</v>
      </c>
      <c r="N40" s="302">
        <v>58.1</v>
      </c>
      <c r="O40" s="293"/>
    </row>
    <row r="41" spans="1:16">
      <c r="A41" s="248"/>
      <c r="B41" s="244"/>
      <c r="C41" s="244"/>
      <c r="D41" s="244"/>
      <c r="E41" s="244"/>
      <c r="F41" s="244"/>
      <c r="G41" s="1133" t="s">
        <v>282</v>
      </c>
      <c r="H41" s="1134"/>
      <c r="I41" s="1134"/>
      <c r="J41" s="1135"/>
      <c r="K41" s="294">
        <v>551224</v>
      </c>
      <c r="L41" s="300">
        <v>20799</v>
      </c>
      <c r="M41" s="301">
        <v>13210</v>
      </c>
      <c r="N41" s="302">
        <v>57.4</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22" t="s">
        <v>482</v>
      </c>
      <c r="J49" s="1124" t="s">
        <v>516</v>
      </c>
      <c r="K49" s="1125"/>
      <c r="L49" s="1125"/>
      <c r="M49" s="1125"/>
      <c r="N49" s="1126"/>
    </row>
    <row r="50" spans="1:14">
      <c r="A50" s="248"/>
      <c r="B50" s="244"/>
      <c r="C50" s="244"/>
      <c r="D50" s="244"/>
      <c r="E50" s="244"/>
      <c r="F50" s="244"/>
      <c r="G50" s="312"/>
      <c r="H50" s="313"/>
      <c r="I50" s="1123"/>
      <c r="J50" s="314" t="s">
        <v>517</v>
      </c>
      <c r="K50" s="315" t="s">
        <v>518</v>
      </c>
      <c r="L50" s="316" t="s">
        <v>519</v>
      </c>
      <c r="M50" s="317" t="s">
        <v>520</v>
      </c>
      <c r="N50" s="318" t="s">
        <v>521</v>
      </c>
    </row>
    <row r="51" spans="1:14">
      <c r="A51" s="248"/>
      <c r="B51" s="244"/>
      <c r="C51" s="244"/>
      <c r="D51" s="244"/>
      <c r="E51" s="244"/>
      <c r="F51" s="244"/>
      <c r="G51" s="310" t="s">
        <v>522</v>
      </c>
      <c r="H51" s="311"/>
      <c r="I51" s="319">
        <v>2024426</v>
      </c>
      <c r="J51" s="320">
        <v>77833</v>
      </c>
      <c r="K51" s="321">
        <v>-9.5</v>
      </c>
      <c r="L51" s="322">
        <v>49426</v>
      </c>
      <c r="M51" s="323">
        <v>4.5999999999999996</v>
      </c>
      <c r="N51" s="324">
        <v>-14.1</v>
      </c>
    </row>
    <row r="52" spans="1:14">
      <c r="A52" s="248"/>
      <c r="B52" s="244"/>
      <c r="C52" s="244"/>
      <c r="D52" s="244"/>
      <c r="E52" s="244"/>
      <c r="F52" s="244"/>
      <c r="G52" s="325"/>
      <c r="H52" s="326" t="s">
        <v>523</v>
      </c>
      <c r="I52" s="327">
        <v>997926</v>
      </c>
      <c r="J52" s="328">
        <v>38367</v>
      </c>
      <c r="K52" s="329">
        <v>-18.899999999999999</v>
      </c>
      <c r="L52" s="330">
        <v>26568</v>
      </c>
      <c r="M52" s="331">
        <v>-4.5999999999999996</v>
      </c>
      <c r="N52" s="332">
        <v>-14.3</v>
      </c>
    </row>
    <row r="53" spans="1:14">
      <c r="A53" s="248"/>
      <c r="B53" s="244"/>
      <c r="C53" s="244"/>
      <c r="D53" s="244"/>
      <c r="E53" s="244"/>
      <c r="F53" s="244"/>
      <c r="G53" s="310" t="s">
        <v>524</v>
      </c>
      <c r="H53" s="311"/>
      <c r="I53" s="319">
        <v>1721260</v>
      </c>
      <c r="J53" s="320">
        <v>65926</v>
      </c>
      <c r="K53" s="321">
        <v>-15.3</v>
      </c>
      <c r="L53" s="322">
        <v>42839</v>
      </c>
      <c r="M53" s="323">
        <v>-13.3</v>
      </c>
      <c r="N53" s="324">
        <v>-2</v>
      </c>
    </row>
    <row r="54" spans="1:14">
      <c r="A54" s="248"/>
      <c r="B54" s="244"/>
      <c r="C54" s="244"/>
      <c r="D54" s="244"/>
      <c r="E54" s="244"/>
      <c r="F54" s="244"/>
      <c r="G54" s="325"/>
      <c r="H54" s="326" t="s">
        <v>523</v>
      </c>
      <c r="I54" s="327">
        <v>1069502</v>
      </c>
      <c r="J54" s="328">
        <v>40963</v>
      </c>
      <c r="K54" s="329">
        <v>6.8</v>
      </c>
      <c r="L54" s="330">
        <v>22027</v>
      </c>
      <c r="M54" s="331">
        <v>-17.100000000000001</v>
      </c>
      <c r="N54" s="332">
        <v>23.9</v>
      </c>
    </row>
    <row r="55" spans="1:14">
      <c r="A55" s="248"/>
      <c r="B55" s="244"/>
      <c r="C55" s="244"/>
      <c r="D55" s="244"/>
      <c r="E55" s="244"/>
      <c r="F55" s="244"/>
      <c r="G55" s="310" t="s">
        <v>525</v>
      </c>
      <c r="H55" s="311"/>
      <c r="I55" s="319">
        <v>1610835</v>
      </c>
      <c r="J55" s="320">
        <v>61235</v>
      </c>
      <c r="K55" s="321">
        <v>-7.1</v>
      </c>
      <c r="L55" s="322">
        <v>46819</v>
      </c>
      <c r="M55" s="323">
        <v>9.3000000000000007</v>
      </c>
      <c r="N55" s="324">
        <v>-16.399999999999999</v>
      </c>
    </row>
    <row r="56" spans="1:14">
      <c r="A56" s="248"/>
      <c r="B56" s="244"/>
      <c r="C56" s="244"/>
      <c r="D56" s="244"/>
      <c r="E56" s="244"/>
      <c r="F56" s="244"/>
      <c r="G56" s="325"/>
      <c r="H56" s="326" t="s">
        <v>523</v>
      </c>
      <c r="I56" s="327">
        <v>949200</v>
      </c>
      <c r="J56" s="328">
        <v>36083</v>
      </c>
      <c r="K56" s="329">
        <v>-11.9</v>
      </c>
      <c r="L56" s="330">
        <v>24121</v>
      </c>
      <c r="M56" s="331">
        <v>9.5</v>
      </c>
      <c r="N56" s="332">
        <v>-21.4</v>
      </c>
    </row>
    <row r="57" spans="1:14">
      <c r="A57" s="248"/>
      <c r="B57" s="244"/>
      <c r="C57" s="244"/>
      <c r="D57" s="244"/>
      <c r="E57" s="244"/>
      <c r="F57" s="244"/>
      <c r="G57" s="310" t="s">
        <v>526</v>
      </c>
      <c r="H57" s="311"/>
      <c r="I57" s="319">
        <v>991624</v>
      </c>
      <c r="J57" s="320">
        <v>37603</v>
      </c>
      <c r="K57" s="321">
        <v>-38.6</v>
      </c>
      <c r="L57" s="322">
        <v>53270</v>
      </c>
      <c r="M57" s="323">
        <v>13.8</v>
      </c>
      <c r="N57" s="324">
        <v>-52.4</v>
      </c>
    </row>
    <row r="58" spans="1:14">
      <c r="A58" s="248"/>
      <c r="B58" s="244"/>
      <c r="C58" s="244"/>
      <c r="D58" s="244"/>
      <c r="E58" s="244"/>
      <c r="F58" s="244"/>
      <c r="G58" s="325"/>
      <c r="H58" s="326" t="s">
        <v>523</v>
      </c>
      <c r="I58" s="327">
        <v>845139</v>
      </c>
      <c r="J58" s="328">
        <v>32048</v>
      </c>
      <c r="K58" s="329">
        <v>-11.2</v>
      </c>
      <c r="L58" s="330">
        <v>24316</v>
      </c>
      <c r="M58" s="331">
        <v>0.8</v>
      </c>
      <c r="N58" s="332">
        <v>-12</v>
      </c>
    </row>
    <row r="59" spans="1:14">
      <c r="A59" s="248"/>
      <c r="B59" s="244"/>
      <c r="C59" s="244"/>
      <c r="D59" s="244"/>
      <c r="E59" s="244"/>
      <c r="F59" s="244"/>
      <c r="G59" s="310" t="s">
        <v>527</v>
      </c>
      <c r="H59" s="311"/>
      <c r="I59" s="319">
        <v>1410783</v>
      </c>
      <c r="J59" s="320">
        <v>53231</v>
      </c>
      <c r="K59" s="321">
        <v>41.6</v>
      </c>
      <c r="L59" s="322">
        <v>53292</v>
      </c>
      <c r="M59" s="323">
        <v>0</v>
      </c>
      <c r="N59" s="324">
        <v>41.6</v>
      </c>
    </row>
    <row r="60" spans="1:14">
      <c r="A60" s="248"/>
      <c r="B60" s="244"/>
      <c r="C60" s="244"/>
      <c r="D60" s="244"/>
      <c r="E60" s="244"/>
      <c r="F60" s="244"/>
      <c r="G60" s="325"/>
      <c r="H60" s="326" t="s">
        <v>523</v>
      </c>
      <c r="I60" s="333">
        <v>1159150</v>
      </c>
      <c r="J60" s="328">
        <v>43737</v>
      </c>
      <c r="K60" s="329">
        <v>36.5</v>
      </c>
      <c r="L60" s="330">
        <v>28900</v>
      </c>
      <c r="M60" s="331">
        <v>18.899999999999999</v>
      </c>
      <c r="N60" s="332">
        <v>17.600000000000001</v>
      </c>
    </row>
    <row r="61" spans="1:14">
      <c r="A61" s="248"/>
      <c r="B61" s="244"/>
      <c r="C61" s="244"/>
      <c r="D61" s="244"/>
      <c r="E61" s="244"/>
      <c r="F61" s="244"/>
      <c r="G61" s="310" t="s">
        <v>528</v>
      </c>
      <c r="H61" s="334"/>
      <c r="I61" s="335">
        <v>1551786</v>
      </c>
      <c r="J61" s="336">
        <v>59166</v>
      </c>
      <c r="K61" s="337">
        <v>-5.8</v>
      </c>
      <c r="L61" s="338">
        <v>49129</v>
      </c>
      <c r="M61" s="339">
        <v>2.9</v>
      </c>
      <c r="N61" s="324">
        <v>-8.6999999999999993</v>
      </c>
    </row>
    <row r="62" spans="1:14">
      <c r="A62" s="248"/>
      <c r="B62" s="244"/>
      <c r="C62" s="244"/>
      <c r="D62" s="244"/>
      <c r="E62" s="244"/>
      <c r="F62" s="244"/>
      <c r="G62" s="325"/>
      <c r="H62" s="326" t="s">
        <v>523</v>
      </c>
      <c r="I62" s="327">
        <v>1004183</v>
      </c>
      <c r="J62" s="328">
        <v>38240</v>
      </c>
      <c r="K62" s="329">
        <v>0.3</v>
      </c>
      <c r="L62" s="330">
        <v>25186</v>
      </c>
      <c r="M62" s="331">
        <v>1.5</v>
      </c>
      <c r="N62" s="332">
        <v>-1.2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36" t="s">
        <v>3</v>
      </c>
      <c r="D47" s="1136"/>
      <c r="E47" s="1137"/>
      <c r="F47" s="11">
        <v>14.43</v>
      </c>
      <c r="G47" s="12">
        <v>15.26</v>
      </c>
      <c r="H47" s="12">
        <v>17.27</v>
      </c>
      <c r="I47" s="12">
        <v>19.5</v>
      </c>
      <c r="J47" s="13">
        <v>20.97</v>
      </c>
    </row>
    <row r="48" spans="2:10" ht="57.75" customHeight="1">
      <c r="B48" s="14"/>
      <c r="C48" s="1138" t="s">
        <v>4</v>
      </c>
      <c r="D48" s="1138"/>
      <c r="E48" s="1139"/>
      <c r="F48" s="15">
        <v>6.97</v>
      </c>
      <c r="G48" s="16">
        <v>7.93</v>
      </c>
      <c r="H48" s="16">
        <v>7.27</v>
      </c>
      <c r="I48" s="16">
        <v>8.64</v>
      </c>
      <c r="J48" s="17">
        <v>6.96</v>
      </c>
    </row>
    <row r="49" spans="2:10" ht="57.75" customHeight="1" thickBot="1">
      <c r="B49" s="18"/>
      <c r="C49" s="1140" t="s">
        <v>5</v>
      </c>
      <c r="D49" s="1140"/>
      <c r="E49" s="1141"/>
      <c r="F49" s="19">
        <v>2</v>
      </c>
      <c r="G49" s="20">
        <v>1.58</v>
      </c>
      <c r="H49" s="20">
        <v>1.8</v>
      </c>
      <c r="I49" s="20">
        <v>3.84</v>
      </c>
      <c r="J49" s="21" t="s">
        <v>535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48" t="s">
        <v>536</v>
      </c>
      <c r="D34" s="1148"/>
      <c r="E34" s="1149"/>
      <c r="F34" s="32">
        <v>6.17</v>
      </c>
      <c r="G34" s="33">
        <v>7.5</v>
      </c>
      <c r="H34" s="33">
        <v>6.85</v>
      </c>
      <c r="I34" s="33">
        <v>8.07</v>
      </c>
      <c r="J34" s="34">
        <v>6.36</v>
      </c>
      <c r="K34" s="22"/>
      <c r="L34" s="22"/>
      <c r="M34" s="22"/>
      <c r="N34" s="22"/>
      <c r="O34" s="22"/>
      <c r="P34" s="22"/>
    </row>
    <row r="35" spans="1:16" ht="39" customHeight="1">
      <c r="A35" s="22"/>
      <c r="B35" s="35"/>
      <c r="C35" s="1142" t="s">
        <v>537</v>
      </c>
      <c r="D35" s="1143"/>
      <c r="E35" s="1144"/>
      <c r="F35" s="36">
        <v>4.1500000000000004</v>
      </c>
      <c r="G35" s="37">
        <v>4.59</v>
      </c>
      <c r="H35" s="37">
        <v>4.51</v>
      </c>
      <c r="I35" s="37">
        <v>4.04</v>
      </c>
      <c r="J35" s="38">
        <v>3.47</v>
      </c>
      <c r="K35" s="22"/>
      <c r="L35" s="22"/>
      <c r="M35" s="22"/>
      <c r="N35" s="22"/>
      <c r="O35" s="22"/>
      <c r="P35" s="22"/>
    </row>
    <row r="36" spans="1:16" ht="39" customHeight="1">
      <c r="A36" s="22"/>
      <c r="B36" s="35"/>
      <c r="C36" s="1142" t="s">
        <v>538</v>
      </c>
      <c r="D36" s="1143"/>
      <c r="E36" s="1144"/>
      <c r="F36" s="36">
        <v>0.72</v>
      </c>
      <c r="G36" s="37">
        <v>0.44</v>
      </c>
      <c r="H36" s="37">
        <v>0.9</v>
      </c>
      <c r="I36" s="37">
        <v>1.28</v>
      </c>
      <c r="J36" s="38">
        <v>1.29</v>
      </c>
      <c r="K36" s="22"/>
      <c r="L36" s="22"/>
      <c r="M36" s="22"/>
      <c r="N36" s="22"/>
      <c r="O36" s="22"/>
      <c r="P36" s="22"/>
    </row>
    <row r="37" spans="1:16" ht="39" customHeight="1">
      <c r="A37" s="22"/>
      <c r="B37" s="35"/>
      <c r="C37" s="1142" t="s">
        <v>539</v>
      </c>
      <c r="D37" s="1143"/>
      <c r="E37" s="1144"/>
      <c r="F37" s="36">
        <v>1.57</v>
      </c>
      <c r="G37" s="37">
        <v>1.81</v>
      </c>
      <c r="H37" s="37">
        <v>1.51</v>
      </c>
      <c r="I37" s="37">
        <v>1.1000000000000001</v>
      </c>
      <c r="J37" s="38">
        <v>1.03</v>
      </c>
      <c r="K37" s="22"/>
      <c r="L37" s="22"/>
      <c r="M37" s="22"/>
      <c r="N37" s="22"/>
      <c r="O37" s="22"/>
      <c r="P37" s="22"/>
    </row>
    <row r="38" spans="1:16" ht="39" customHeight="1">
      <c r="A38" s="22"/>
      <c r="B38" s="35"/>
      <c r="C38" s="1142" t="s">
        <v>540</v>
      </c>
      <c r="D38" s="1143"/>
      <c r="E38" s="1144"/>
      <c r="F38" s="36">
        <v>0.91</v>
      </c>
      <c r="G38" s="37">
        <v>0.83</v>
      </c>
      <c r="H38" s="37">
        <v>1.07</v>
      </c>
      <c r="I38" s="37">
        <v>1.24</v>
      </c>
      <c r="J38" s="38">
        <v>0.7</v>
      </c>
      <c r="K38" s="22"/>
      <c r="L38" s="22"/>
      <c r="M38" s="22"/>
      <c r="N38" s="22"/>
      <c r="O38" s="22"/>
      <c r="P38" s="22"/>
    </row>
    <row r="39" spans="1:16" ht="39" customHeight="1">
      <c r="A39" s="22"/>
      <c r="B39" s="35"/>
      <c r="C39" s="1142" t="s">
        <v>541</v>
      </c>
      <c r="D39" s="1143"/>
      <c r="E39" s="1144"/>
      <c r="F39" s="36">
        <v>0.1</v>
      </c>
      <c r="G39" s="37">
        <v>0.05</v>
      </c>
      <c r="H39" s="37">
        <v>0.06</v>
      </c>
      <c r="I39" s="37">
        <v>0.15</v>
      </c>
      <c r="J39" s="38">
        <v>0.23</v>
      </c>
      <c r="K39" s="22"/>
      <c r="L39" s="22"/>
      <c r="M39" s="22"/>
      <c r="N39" s="22"/>
      <c r="O39" s="22"/>
      <c r="P39" s="22"/>
    </row>
    <row r="40" spans="1:16" ht="39" customHeight="1">
      <c r="A40" s="22"/>
      <c r="B40" s="35"/>
      <c r="C40" s="1142" t="s">
        <v>542</v>
      </c>
      <c r="D40" s="1143"/>
      <c r="E40" s="1144"/>
      <c r="F40" s="36">
        <v>0.25</v>
      </c>
      <c r="G40" s="37">
        <v>0.09</v>
      </c>
      <c r="H40" s="37">
        <v>0.06</v>
      </c>
      <c r="I40" s="37">
        <v>0.11</v>
      </c>
      <c r="J40" s="38">
        <v>0.22</v>
      </c>
      <c r="K40" s="22"/>
      <c r="L40" s="22"/>
      <c r="M40" s="22"/>
      <c r="N40" s="22"/>
      <c r="O40" s="22"/>
      <c r="P40" s="22"/>
    </row>
    <row r="41" spans="1:16" ht="39" customHeight="1">
      <c r="A41" s="22"/>
      <c r="B41" s="35"/>
      <c r="C41" s="1142" t="s">
        <v>543</v>
      </c>
      <c r="D41" s="1143"/>
      <c r="E41" s="1144"/>
      <c r="F41" s="36">
        <v>0.61</v>
      </c>
      <c r="G41" s="37">
        <v>0.17</v>
      </c>
      <c r="H41" s="37">
        <v>0.19</v>
      </c>
      <c r="I41" s="37">
        <v>0.21</v>
      </c>
      <c r="J41" s="38">
        <v>0.22</v>
      </c>
      <c r="K41" s="22"/>
      <c r="L41" s="22"/>
      <c r="M41" s="22"/>
      <c r="N41" s="22"/>
      <c r="O41" s="22"/>
      <c r="P41" s="22"/>
    </row>
    <row r="42" spans="1:16" ht="39" customHeight="1">
      <c r="A42" s="22"/>
      <c r="B42" s="39"/>
      <c r="C42" s="1142" t="s">
        <v>544</v>
      </c>
      <c r="D42" s="1143"/>
      <c r="E42" s="1144"/>
      <c r="F42" s="36" t="s">
        <v>491</v>
      </c>
      <c r="G42" s="37" t="s">
        <v>491</v>
      </c>
      <c r="H42" s="37" t="s">
        <v>491</v>
      </c>
      <c r="I42" s="37" t="s">
        <v>491</v>
      </c>
      <c r="J42" s="38" t="s">
        <v>491</v>
      </c>
      <c r="K42" s="22"/>
      <c r="L42" s="22"/>
      <c r="M42" s="22"/>
      <c r="N42" s="22"/>
      <c r="O42" s="22"/>
      <c r="P42" s="22"/>
    </row>
    <row r="43" spans="1:16" ht="39" customHeight="1" thickBot="1">
      <c r="A43" s="22"/>
      <c r="B43" s="40"/>
      <c r="C43" s="1145" t="s">
        <v>545</v>
      </c>
      <c r="D43" s="1146"/>
      <c r="E43" s="1147"/>
      <c r="F43" s="41">
        <v>0.68</v>
      </c>
      <c r="G43" s="42">
        <v>0.69</v>
      </c>
      <c r="H43" s="42">
        <v>0.53</v>
      </c>
      <c r="I43" s="42">
        <v>0.73</v>
      </c>
      <c r="J43" s="43">
        <v>0.61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58" t="s">
        <v>11</v>
      </c>
      <c r="C45" s="1159"/>
      <c r="D45" s="58"/>
      <c r="E45" s="1164" t="s">
        <v>12</v>
      </c>
      <c r="F45" s="1164"/>
      <c r="G45" s="1164"/>
      <c r="H45" s="1164"/>
      <c r="I45" s="1164"/>
      <c r="J45" s="1165"/>
      <c r="K45" s="59">
        <v>1360</v>
      </c>
      <c r="L45" s="60">
        <v>1402</v>
      </c>
      <c r="M45" s="60">
        <v>1420</v>
      </c>
      <c r="N45" s="60">
        <v>1486</v>
      </c>
      <c r="O45" s="61">
        <v>1469</v>
      </c>
      <c r="P45" s="48"/>
      <c r="Q45" s="48"/>
      <c r="R45" s="48"/>
      <c r="S45" s="48"/>
      <c r="T45" s="48"/>
      <c r="U45" s="48"/>
    </row>
    <row r="46" spans="1:21" ht="30.75" customHeight="1">
      <c r="A46" s="48"/>
      <c r="B46" s="1160"/>
      <c r="C46" s="1161"/>
      <c r="D46" s="62"/>
      <c r="E46" s="1152" t="s">
        <v>13</v>
      </c>
      <c r="F46" s="1152"/>
      <c r="G46" s="1152"/>
      <c r="H46" s="1152"/>
      <c r="I46" s="1152"/>
      <c r="J46" s="1153"/>
      <c r="K46" s="63" t="s">
        <v>491</v>
      </c>
      <c r="L46" s="64" t="s">
        <v>491</v>
      </c>
      <c r="M46" s="64" t="s">
        <v>491</v>
      </c>
      <c r="N46" s="64" t="s">
        <v>491</v>
      </c>
      <c r="O46" s="65" t="s">
        <v>491</v>
      </c>
      <c r="P46" s="48"/>
      <c r="Q46" s="48"/>
      <c r="R46" s="48"/>
      <c r="S46" s="48"/>
      <c r="T46" s="48"/>
      <c r="U46" s="48"/>
    </row>
    <row r="47" spans="1:21" ht="30.75" customHeight="1">
      <c r="A47" s="48"/>
      <c r="B47" s="1160"/>
      <c r="C47" s="1161"/>
      <c r="D47" s="62"/>
      <c r="E47" s="1152" t="s">
        <v>14</v>
      </c>
      <c r="F47" s="1152"/>
      <c r="G47" s="1152"/>
      <c r="H47" s="1152"/>
      <c r="I47" s="1152"/>
      <c r="J47" s="1153"/>
      <c r="K47" s="63" t="s">
        <v>491</v>
      </c>
      <c r="L47" s="64" t="s">
        <v>491</v>
      </c>
      <c r="M47" s="64" t="s">
        <v>491</v>
      </c>
      <c r="N47" s="64" t="s">
        <v>491</v>
      </c>
      <c r="O47" s="65" t="s">
        <v>491</v>
      </c>
      <c r="P47" s="48"/>
      <c r="Q47" s="48"/>
      <c r="R47" s="48"/>
      <c r="S47" s="48"/>
      <c r="T47" s="48"/>
      <c r="U47" s="48"/>
    </row>
    <row r="48" spans="1:21" ht="30.75" customHeight="1">
      <c r="A48" s="48"/>
      <c r="B48" s="1160"/>
      <c r="C48" s="1161"/>
      <c r="D48" s="62"/>
      <c r="E48" s="1152" t="s">
        <v>15</v>
      </c>
      <c r="F48" s="1152"/>
      <c r="G48" s="1152"/>
      <c r="H48" s="1152"/>
      <c r="I48" s="1152"/>
      <c r="J48" s="1153"/>
      <c r="K48" s="63">
        <v>360</v>
      </c>
      <c r="L48" s="64">
        <v>338</v>
      </c>
      <c r="M48" s="64">
        <v>339</v>
      </c>
      <c r="N48" s="64">
        <v>295</v>
      </c>
      <c r="O48" s="65">
        <v>283</v>
      </c>
      <c r="P48" s="48"/>
      <c r="Q48" s="48"/>
      <c r="R48" s="48"/>
      <c r="S48" s="48"/>
      <c r="T48" s="48"/>
      <c r="U48" s="48"/>
    </row>
    <row r="49" spans="1:21" ht="30.75" customHeight="1">
      <c r="A49" s="48"/>
      <c r="B49" s="1160"/>
      <c r="C49" s="1161"/>
      <c r="D49" s="62"/>
      <c r="E49" s="1152" t="s">
        <v>16</v>
      </c>
      <c r="F49" s="1152"/>
      <c r="G49" s="1152"/>
      <c r="H49" s="1152"/>
      <c r="I49" s="1152"/>
      <c r="J49" s="1153"/>
      <c r="K49" s="63">
        <v>39</v>
      </c>
      <c r="L49" s="64">
        <v>36</v>
      </c>
      <c r="M49" s="64">
        <v>37</v>
      </c>
      <c r="N49" s="64">
        <v>36</v>
      </c>
      <c r="O49" s="65">
        <v>21</v>
      </c>
      <c r="P49" s="48"/>
      <c r="Q49" s="48"/>
      <c r="R49" s="48"/>
      <c r="S49" s="48"/>
      <c r="T49" s="48"/>
      <c r="U49" s="48"/>
    </row>
    <row r="50" spans="1:21" ht="30.75" customHeight="1">
      <c r="A50" s="48"/>
      <c r="B50" s="1160"/>
      <c r="C50" s="1161"/>
      <c r="D50" s="62"/>
      <c r="E50" s="1152" t="s">
        <v>17</v>
      </c>
      <c r="F50" s="1152"/>
      <c r="G50" s="1152"/>
      <c r="H50" s="1152"/>
      <c r="I50" s="1152"/>
      <c r="J50" s="1153"/>
      <c r="K50" s="63">
        <v>189</v>
      </c>
      <c r="L50" s="64">
        <v>179</v>
      </c>
      <c r="M50" s="64">
        <v>217</v>
      </c>
      <c r="N50" s="64">
        <v>186</v>
      </c>
      <c r="O50" s="65">
        <v>124</v>
      </c>
      <c r="P50" s="48"/>
      <c r="Q50" s="48"/>
      <c r="R50" s="48"/>
      <c r="S50" s="48"/>
      <c r="T50" s="48"/>
      <c r="U50" s="48"/>
    </row>
    <row r="51" spans="1:21" ht="30.75" customHeight="1">
      <c r="A51" s="48"/>
      <c r="B51" s="1162"/>
      <c r="C51" s="1163"/>
      <c r="D51" s="66"/>
      <c r="E51" s="1152" t="s">
        <v>18</v>
      </c>
      <c r="F51" s="1152"/>
      <c r="G51" s="1152"/>
      <c r="H51" s="1152"/>
      <c r="I51" s="1152"/>
      <c r="J51" s="1153"/>
      <c r="K51" s="63" t="s">
        <v>491</v>
      </c>
      <c r="L51" s="64" t="s">
        <v>491</v>
      </c>
      <c r="M51" s="64" t="s">
        <v>491</v>
      </c>
      <c r="N51" s="64" t="s">
        <v>491</v>
      </c>
      <c r="O51" s="65" t="s">
        <v>491</v>
      </c>
      <c r="P51" s="48"/>
      <c r="Q51" s="48"/>
      <c r="R51" s="48"/>
      <c r="S51" s="48"/>
      <c r="T51" s="48"/>
      <c r="U51" s="48"/>
    </row>
    <row r="52" spans="1:21" ht="30.75" customHeight="1">
      <c r="A52" s="48"/>
      <c r="B52" s="1150" t="s">
        <v>19</v>
      </c>
      <c r="C52" s="1151"/>
      <c r="D52" s="66"/>
      <c r="E52" s="1152" t="s">
        <v>20</v>
      </c>
      <c r="F52" s="1152"/>
      <c r="G52" s="1152"/>
      <c r="H52" s="1152"/>
      <c r="I52" s="1152"/>
      <c r="J52" s="1153"/>
      <c r="K52" s="63">
        <v>1170</v>
      </c>
      <c r="L52" s="64">
        <v>1208</v>
      </c>
      <c r="M52" s="64">
        <v>1239</v>
      </c>
      <c r="N52" s="64">
        <v>1284</v>
      </c>
      <c r="O52" s="65">
        <v>1345</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778</v>
      </c>
      <c r="L53" s="69">
        <v>747</v>
      </c>
      <c r="M53" s="69">
        <v>774</v>
      </c>
      <c r="N53" s="69">
        <v>719</v>
      </c>
      <c r="O53" s="70">
        <v>552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小佐野健二</cp:lastModifiedBy>
  <cp:lastPrinted>2016-04-25T09:29:01Z</cp:lastPrinted>
  <dcterms:created xsi:type="dcterms:W3CDTF">2016-02-15T01:21:22Z</dcterms:created>
  <dcterms:modified xsi:type="dcterms:W3CDTF">2018-03-30T00:04:32Z</dcterms:modified>
  <cp:category/>
</cp:coreProperties>
</file>