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0305" yWindow="-15" windowWidth="10200" windowHeight="4035" tabRatio="88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2" i="11" l="1"/>
  <c r="AA33" i="11"/>
  <c r="AA34" i="11"/>
  <c r="AA35" i="11"/>
  <c r="AA36" i="11"/>
  <c r="AA37" i="11"/>
  <c r="AA38" i="11"/>
  <c r="AA28" i="11"/>
  <c r="AA30" i="11"/>
  <c r="AA31" i="11"/>
  <c r="AA29" i="11"/>
  <c r="AA23" i="11"/>
  <c r="AA9" i="11"/>
  <c r="AA10" i="11"/>
  <c r="AA11" i="11"/>
  <c r="AA12" i="11"/>
  <c r="AA13" i="11"/>
  <c r="AA14" i="11"/>
  <c r="AA8" i="11"/>
  <c r="AA7" i="11"/>
  <c r="BG39" i="9" l="1"/>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O40" i="9"/>
  <c r="BE40" i="9"/>
  <c r="AM40" i="9"/>
  <c r="U40" i="9"/>
  <c r="CO39" i="9"/>
  <c r="AM39" i="9"/>
  <c r="U39" i="9"/>
  <c r="CO38" i="9"/>
  <c r="AM38" i="9"/>
  <c r="U38" i="9"/>
  <c r="CO37" i="9"/>
  <c r="AM37" i="9"/>
  <c r="CO36" i="9"/>
  <c r="AM36" i="9"/>
  <c r="CO35" i="9"/>
  <c r="BW35" i="9"/>
  <c r="BW36" i="9" s="1"/>
  <c r="BW37" i="9" s="1"/>
  <c r="BW38" i="9" s="1"/>
  <c r="BW39" i="9" s="1"/>
  <c r="BW40" i="9" s="1"/>
  <c r="BW41" i="9" s="1"/>
  <c r="BW42" i="9" s="1"/>
  <c r="BW43" i="9" s="1"/>
  <c r="AM35" i="9"/>
  <c r="BW34" i="9"/>
  <c r="C34" i="9"/>
  <c r="CO34" i="9" l="1"/>
  <c r="C35" i="9"/>
  <c r="C36" i="9" s="1"/>
  <c r="C37" i="9" s="1"/>
  <c r="C38" i="9" s="1"/>
  <c r="C39" i="9" s="1"/>
  <c r="C40" i="9" s="1"/>
  <c r="C41"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BE34" i="9" s="1"/>
  <c r="BE35" i="9" s="1"/>
  <c r="BE36" i="9" s="1"/>
  <c r="BE37" i="9" s="1"/>
  <c r="BE38" i="9" s="1"/>
  <c r="BE39" i="9" s="1"/>
  <c r="AM34" i="9"/>
</calcChain>
</file>

<file path=xl/sharedStrings.xml><?xml version="1.0" encoding="utf-8"?>
<sst xmlns="http://schemas.openxmlformats.org/spreadsheetml/2006/main" count="1043" uniqueCount="565">
  <si>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</si>
  <si>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</si>
  <si>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</si>
  <si>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</si>
  <si>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</si>
  <si>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</si>
  <si>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</si>
  <si>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</si>
  <si>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</si>
  <si>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</si>
  <si>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</si>
  <si>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</si>
  <si>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</si>
  <si>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</si>
  <si>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</si>
  <si>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</si>
  <si>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</si>
  <si>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</si>
  <si>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</si>
  <si>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</si>
  <si>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</si>
  <si>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</si>
  <si>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</si>
  <si>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</si>
  <si>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</si>
  <si>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</si>
  <si>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</si>
  <si>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</si>
  <si>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</si>
  <si>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</si>
  <si>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</si>
  <si>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</si>
  <si>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</si>
  <si>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</si>
  <si>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</si>
  <si>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</si>
  <si>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</si>
  <si>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</si>
  <si>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</si>
  <si>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</si>
  <si>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</si>
  <si>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</si>
  <si>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</si>
  <si>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</si>
  <si>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</si>
  <si>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</si>
  <si>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</si>
  <si>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</si>
  <si>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</si>
  <si>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</si>
  <si>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</si>
  <si>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</si>
  <si>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</si>
  <si>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</si>
  <si>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</si>
  <si>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</si>
  <si>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</si>
  <si>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</si>
  <si>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</si>
  <si>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</si>
  <si>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</si>
  <si>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</si>
  <si>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</si>
  <si>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</si>
  <si>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</si>
  <si>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</si>
  <si>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</si>
  <si>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</si>
  <si>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</si>
  <si>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</si>
  <si>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</si>
  <si>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</si>
  <si>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</si>
  <si>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</si>
  <si>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</si>
  <si>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</si>
  <si>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</si>
  <si>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</si>
  <si>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</si>
  <si>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</si>
  <si>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</si>
  <si>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富士河口湖町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</si>
  <si>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</si>
  <si>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</si>
  <si>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</si>
  <si>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</si>
  <si>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</si>
  <si>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</si>
  <si>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</si>
  <si>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</si>
  <si>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</si>
  <si>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</si>
  <si>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</si>
  <si>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</si>
  <si>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</si>
  <si>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</si>
  <si>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</si>
  <si>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</si>
  <si>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</si>
  <si>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</si>
  <si>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</si>
  <si>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</si>
  <si>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</si>
  <si>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</si>
  <si>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</si>
  <si>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</si>
  <si>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</si>
  <si>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</si>
  <si>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</si>
  <si>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</si>
  <si>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</si>
  <si>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</si>
  <si>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</si>
  <si>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</si>
  <si>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</si>
  <si>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</si>
  <si>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</si>
  <si>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</si>
  <si>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</si>
  <si>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</si>
  <si>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</si>
  <si>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</si>
  <si>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</si>
  <si>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</si>
  <si>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</si>
  <si>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</si>
  <si>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</si>
  <si>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</si>
  <si>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</si>
  <si>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</si>
  <si>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</si>
  <si>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</si>
  <si>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</si>
  <si>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</si>
  <si>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</si>
  <si>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</si>
  <si>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</si>
  <si>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</si>
  <si>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</si>
  <si>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</si>
  <si>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</si>
  <si>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</si>
  <si>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</si>
  <si>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</si>
  <si>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</si>
  <si>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</si>
  <si>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</si>
  <si>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</si>
  <si>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</si>
  <si>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</si>
  <si>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</si>
  <si>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</si>
  <si>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</si>
  <si>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</si>
  <si>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</si>
  <si>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</si>
  <si>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</si>
  <si>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</si>
  <si>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</si>
  <si>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</si>
  <si>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</si>
  <si>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</si>
  <si>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</si>
  <si>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</si>
  <si>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</si>
  <si>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</si>
  <si>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</si>
  <si>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</si>
  <si>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</si>
  <si>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</si>
  <si>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</si>
  <si>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</si>
  <si>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</si>
  <si>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</si>
  <si>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</si>
  <si>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</si>
  <si>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</si>
  <si>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</si>
  <si>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</si>
  <si>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</si>
  <si>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</si>
  <si>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</si>
  <si>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</si>
  <si>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</si>
  <si>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</si>
  <si>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</si>
  <si>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</si>
  <si>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</si>
  <si>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</si>
  <si>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</si>
  <si>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</si>
  <si>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</si>
  <si>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</si>
  <si>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</si>
  <si>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</si>
  <si>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</si>
  <si>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山梨県富士河口湖町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</si>
  <si>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</si>
  <si>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</si>
  <si>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</si>
  <si>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</si>
  <si>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</si>
  <si>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</si>
  <si>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</si>
  <si>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</si>
  <si>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</si>
  <si>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</si>
  <si>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</si>
  <si>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</si>
  <si>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</si>
  <si>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</si>
  <si>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</si>
  <si>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</si>
  <si>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</si>
  <si>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</si>
  <si>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</si>
  <si>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</si>
  <si>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</si>
  <si>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</si>
  <si>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</si>
  <si>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</si>
  <si>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</si>
  <si>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</si>
  <si>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</si>
  <si>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</si>
  <si>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</si>
  <si>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</si>
  <si>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</si>
  <si>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</si>
  <si>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</si>
  <si>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</si>
  <si>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</si>
  <si>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</si>
  <si>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</si>
  <si>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</si>
  <si>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</si>
  <si>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</si>
  <si>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</si>
  <si>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</si>
  <si>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</si>
  <si>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</si>
  <si>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</si>
  <si>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</si>
  <si>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</si>
  <si>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</si>
  <si>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</si>
  <si>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</si>
  <si>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</si>
  <si>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</si>
  <si>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</si>
  <si>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</si>
  <si>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</si>
  <si>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</si>
  <si>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</si>
  <si>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</si>
  <si>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</si>
  <si>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</si>
  <si>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</si>
  <si>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</si>
  <si>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</si>
  <si>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</si>
  <si>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</si>
  <si>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</si>
  <si>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</si>
  <si>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</si>
  <si>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</si>
  <si>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</si>
  <si>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</si>
  <si>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</si>
  <si>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</si>
  <si>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</si>
  <si>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</si>
  <si>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</si>
  <si>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</si>
  <si>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</si>
  <si>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</si>
  <si>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</si>
  <si>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</si>
  <si>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</si>
  <si>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</si>
  <si>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</si>
  <si>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</si>
  <si>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</si>
  <si>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</si>
  <si>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</si>
  <si>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</si>
  <si>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</si>
  <si>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</si>
  <si>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</si>
  <si>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</si>
  <si>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</si>
  <si>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</si>
  <si>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</si>
  <si>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</si>
  <si>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</si>
  <si>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</si>
  <si>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</si>
  <si>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</si>
  <si>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</si>
  <si>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</si>
  <si>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</si>
  <si>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</si>
  <si>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</si>
  <si>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</si>
  <si>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</si>
  <si>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</si>
  <si>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</si>
  <si>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</si>
  <si>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</si>
  <si>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</si>
  <si>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</si>
  <si>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</si>
  <si>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</si>
  <si>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</si>
  <si>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</si>
  <si>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</si>
  <si>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</si>
  <si>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</si>
  <si>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</si>
  <si>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</si>
  <si>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</si>
  <si>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</si>
  <si>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</si>
  <si>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</si>
  <si>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</si>
  <si>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</si>
  <si>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</si>
  <si>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</si>
  <si>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</si>
  <si>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</si>
  <si>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</si>
  <si>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</si>
  <si>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</si>
  <si>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</si>
  <si>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</si>
  <si>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</si>
  <si>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</si>
  <si>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</si>
  <si>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</si>
  <si>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</si>
  <si>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</si>
  <si>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</si>
  <si>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</si>
  <si>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</si>
  <si>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</si>
  <si>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</si>
  <si>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山梨県富士河口湖町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</si>
  <si>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</si>
  <si>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</si>
  <si>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</si>
  <si>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</si>
  <si>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</si>
  <si>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</si>
  <si>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</si>
  <si>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</si>
  <si>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</si>
  <si>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</si>
  <si>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</si>
  <si>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</si>
  <si>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</si>
  <si>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</si>
  <si>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</si>
  <si>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</si>
  <si>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</si>
  <si>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</si>
  <si>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</si>
  <si>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</si>
  <si>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本栖下水道事業特別会計</t>
    <phoneticPr fontId="5"/>
  </si>
  <si>
    <t>温泉事業特別会計</t>
    <phoneticPr fontId="5"/>
  </si>
  <si>
    <t>船津公園墓地事業特別会計</t>
    <phoneticPr fontId="5"/>
  </si>
  <si>
    <t>小立公園墓地事業特別会計</t>
    <phoneticPr fontId="5"/>
  </si>
  <si>
    <t>勝山墓地事業特別会計</t>
    <phoneticPr fontId="5"/>
  </si>
  <si>
    <t>河口湖治水事業特別会計</t>
    <phoneticPr fontId="5"/>
  </si>
  <si>
    <t>小立簡易郵便局事業特別会計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</si>
  <si>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</si>
  <si>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</si>
  <si>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</si>
  <si>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</si>
  <si>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</si>
  <si>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</si>
  <si>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</si>
  <si>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</si>
  <si>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</si>
  <si>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</si>
  <si>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</si>
  <si>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</si>
  <si>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</si>
  <si>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</si>
  <si>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</si>
  <si>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</si>
  <si>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介護予防支援事業特別会計</t>
    <phoneticPr fontId="5"/>
  </si>
  <si>
    <t>水道事業会計</t>
    <phoneticPr fontId="5"/>
  </si>
  <si>
    <t>法適用企業</t>
    <phoneticPr fontId="5"/>
  </si>
  <si>
    <t>大石簡易水道事業特別会計</t>
    <phoneticPr fontId="5"/>
  </si>
  <si>
    <t>法非適用企業</t>
    <phoneticPr fontId="5"/>
  </si>
  <si>
    <t>河口簡易水道事業特別会計</t>
    <phoneticPr fontId="5"/>
  </si>
  <si>
    <t>足和田簡易水道事業特別会計</t>
    <phoneticPr fontId="5"/>
  </si>
  <si>
    <t>上九一色簡易水道事業特別会計</t>
    <phoneticPr fontId="5"/>
  </si>
  <si>
    <t>下水道事業特別会計</t>
    <phoneticPr fontId="5"/>
  </si>
  <si>
    <t>精進特定環境保全公共下水道事業特別会計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</si>
  <si>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</si>
  <si>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</si>
  <si>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</si>
  <si>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</si>
  <si>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</si>
  <si>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</si>
  <si>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</si>
  <si>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</si>
  <si>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</si>
  <si>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</si>
  <si>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</si>
  <si>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</si>
  <si>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</si>
  <si>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</si>
  <si>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</si>
  <si>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</si>
  <si>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</si>
  <si>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</si>
  <si>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</si>
  <si>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</si>
  <si>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</si>
  <si>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</si>
  <si>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</si>
  <si>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</si>
  <si>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</si>
  <si>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</si>
  <si>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</si>
  <si>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</si>
  <si>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</si>
  <si>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</si>
  <si>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</si>
  <si>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</si>
  <si>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</si>
  <si>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</si>
  <si>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</si>
  <si>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</si>
  <si>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</si>
  <si>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</si>
  <si>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</si>
  <si>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</si>
  <si>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</si>
  <si>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</si>
  <si>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</si>
  <si>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</si>
  <si>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</si>
  <si>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</si>
  <si>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</si>
  <si>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</si>
  <si>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</si>
  <si>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</si>
  <si>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</si>
  <si>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</si>
  <si>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</si>
  <si>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</si>
  <si>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</si>
  <si>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</si>
  <si>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</si>
  <si>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</si>
  <si>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</si>
  <si>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</si>
  <si>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</si>
  <si>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</si>
  <si>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</si>
  <si>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</si>
  <si>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</si>
  <si>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</si>
  <si>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</si>
  <si>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</si>
  <si>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</si>
  <si>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</si>
  <si>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</si>
  <si>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</si>
  <si>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</si>
  <si>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</si>
  <si>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</si>
  <si>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</si>
  <si>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</si>
  <si>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</si>
  <si>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</si>
  <si>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</si>
  <si>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</si>
  <si>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</si>
  <si>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</si>
  <si>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</si>
  <si>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</si>
  <si>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</si>
  <si>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</si>
  <si>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</si>
  <si>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</si>
  <si>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</si>
  <si>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</si>
  <si>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</si>
  <si>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</si>
  <si>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</si>
  <si>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</si>
  <si>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</si>
  <si>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</si>
  <si>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</si>
  <si>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</si>
  <si>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</si>
  <si>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</si>
  <si>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</si>
  <si>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</si>
  <si>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</si>
  <si>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</si>
  <si>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</si>
  <si>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</si>
  <si>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</si>
  <si>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</si>
  <si>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</si>
  <si>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</si>
  <si>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</si>
  <si>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</si>
  <si>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</si>
  <si>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</si>
  <si>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</si>
  <si>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</si>
  <si>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</si>
  <si>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</si>
  <si>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</si>
  <si>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</si>
  <si>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</si>
  <si>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</si>
  <si>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</si>
  <si>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</si>
  <si>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</si>
  <si>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</si>
  <si>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</si>
  <si>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</si>
  <si>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</si>
  <si>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</si>
  <si>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</si>
  <si>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</si>
  <si>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</si>
  <si>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</si>
  <si>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</si>
  <si>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介護保険特別会計</t>
  </si>
  <si>
    <t>下水道事業特別会計</t>
  </si>
  <si>
    <t>国民健康保険特別会計</t>
  </si>
  <si>
    <t>上九一色簡易水道事業特別会計</t>
  </si>
  <si>
    <t>河口湖治水事業特別会計</t>
  </si>
  <si>
    <t>河口簡易水道事業特別会計</t>
  </si>
  <si>
    <t>その他会計（赤字）</t>
  </si>
  <si>
    <t>その他会計（黒字）</t>
  </si>
  <si>
    <t>一般財団法人　富士河口湖ふるさと振興財団</t>
    <rPh sb="0" eb="2">
      <t>イッパン</t>
    </rPh>
    <rPh sb="2" eb="4">
      <t>ザイダン</t>
    </rPh>
    <rPh sb="4" eb="6">
      <t>ホウジン</t>
    </rPh>
    <rPh sb="7" eb="9">
      <t>フジ</t>
    </rPh>
    <rPh sb="9" eb="12">
      <t>カワグチコ</t>
    </rPh>
    <rPh sb="16" eb="18">
      <t>シンコウ</t>
    </rPh>
    <rPh sb="18" eb="20">
      <t>ザイダン</t>
    </rPh>
    <phoneticPr fontId="2"/>
  </si>
  <si>
    <t>－</t>
    <phoneticPr fontId="2"/>
  </si>
  <si>
    <t>富士五湖広域行政事務組合（一般会計）</t>
    <rPh sb="13" eb="15">
      <t>イッパン</t>
    </rPh>
    <rPh sb="15" eb="17">
      <t>カイケイ</t>
    </rPh>
    <phoneticPr fontId="5"/>
  </si>
  <si>
    <t>富士五湖広域行政事務組合（富士五湖ふるさと振興整備事業特別会計）</t>
    <rPh sb="13" eb="17">
      <t>フジゴコ</t>
    </rPh>
    <rPh sb="21" eb="23">
      <t>シンコウ</t>
    </rPh>
    <rPh sb="23" eb="25">
      <t>セイビ</t>
    </rPh>
    <rPh sb="25" eb="27">
      <t>ジギョウ</t>
    </rPh>
    <rPh sb="27" eb="29">
      <t>トクベツ</t>
    </rPh>
    <rPh sb="29" eb="31">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</si>
  <si>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</si>
  <si>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河口湖南中学校（一般会計）</t>
    <rPh sb="0" eb="2">
      <t>カワグチ</t>
    </rPh>
    <rPh sb="2" eb="3">
      <t>コ</t>
    </rPh>
    <rPh sb="3" eb="4">
      <t>ミナミ</t>
    </rPh>
    <rPh sb="4" eb="7">
      <t>チュウガッコウ</t>
    </rPh>
    <phoneticPr fontId="5"/>
  </si>
  <si>
    <t>山梨県市町村総合事務組合　一般会計</t>
    <rPh sb="13" eb="15">
      <t>イッパン</t>
    </rPh>
    <rPh sb="15" eb="17">
      <t>カイケイ</t>
    </rPh>
    <phoneticPr fontId="5"/>
  </si>
  <si>
    <t>山梨県市町村総合事務組合　行政手続の電子化事業特別会計</t>
    <rPh sb="13" eb="15">
      <t>ギョウセイ</t>
    </rPh>
    <rPh sb="15" eb="17">
      <t>テツヅ</t>
    </rPh>
    <rPh sb="18" eb="21">
      <t>デンシカ</t>
    </rPh>
    <rPh sb="21" eb="23">
      <t>ジギョウ</t>
    </rPh>
    <rPh sb="23" eb="25">
      <t>トクベツ</t>
    </rPh>
    <rPh sb="25" eb="27">
      <t>カイケイ</t>
    </rPh>
    <phoneticPr fontId="5"/>
  </si>
  <si>
    <t>山梨県市町村総合事務組合　会館管理・研修事業特別会計</t>
    <rPh sb="13" eb="15">
      <t>カイカン</t>
    </rPh>
    <rPh sb="15" eb="16">
      <t>カン</t>
    </rPh>
    <rPh sb="16" eb="17">
      <t>リ</t>
    </rPh>
    <rPh sb="18" eb="20">
      <t>ケンシュウ</t>
    </rPh>
    <rPh sb="20" eb="22">
      <t>ジギョウ</t>
    </rPh>
    <rPh sb="22" eb="24">
      <t>トクベツ</t>
    </rPh>
    <rPh sb="24" eb="26">
      <t>カイケイ</t>
    </rPh>
    <phoneticPr fontId="5"/>
  </si>
  <si>
    <t>山梨県市町村総合事務組合　一般廃棄物最終処分場事業特別会計</t>
    <rPh sb="13" eb="15">
      <t>イッパン</t>
    </rPh>
    <rPh sb="15" eb="18">
      <t>ハイキブツ</t>
    </rPh>
    <rPh sb="18" eb="20">
      <t>サイシュウ</t>
    </rPh>
    <rPh sb="20" eb="23">
      <t>ショブンジョウ</t>
    </rPh>
    <rPh sb="23" eb="25">
      <t>ジギョウ</t>
    </rPh>
    <rPh sb="25" eb="27">
      <t>トクベツ</t>
    </rPh>
    <rPh sb="27" eb="29">
      <t>カイケイ</t>
    </rPh>
    <phoneticPr fontId="5"/>
  </si>
  <si>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</si>
  <si>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青木ヶ原ごみ処理組合</t>
  </si>
  <si>
    <t>青木ヶ原衛生センター</t>
    <phoneticPr fontId="5"/>
  </si>
  <si>
    <t>山梨県市町村議会議員公務災害補償等組合</t>
  </si>
  <si>
    <t>山梨県後期高齢者医療広域連合　一般会計</t>
    <rPh sb="15" eb="17">
      <t>イッパン</t>
    </rPh>
    <rPh sb="17" eb="19">
      <t>カイケイ</t>
    </rPh>
    <phoneticPr fontId="5"/>
  </si>
  <si>
    <t>山梨県後期高齢者医療広域連合　後期高齢者医療特別会計</t>
  </si>
  <si>
    <t>鳴沢・富士河口湖恩賜県有財産保護組合</t>
  </si>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</sst>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86029</c:v>
                </c:pt>
                <c:pt idx="1">
                  <c:v>77833</c:v>
                </c:pt>
                <c:pt idx="2">
                  <c:v>65926</c:v>
                </c:pt>
                <c:pt idx="3">
                  <c:v>61235</c:v>
                </c:pt>
                <c:pt idx="4">
                  <c:v>37603</c:v>
                </c:pt>
              </c:numCache>
            </c:numRef>
          </c:val>
          <c:smooth val="0"/>
        </c:ser>
        <c:dLbls>
          <c:showLegendKey val="0"/>
          <c:showVal val="0"/>
          <c:showCatName val="0"/>
          <c:showSerName val="0"/>
          <c:showPercent val="0"/>
          <c:showBubbleSize val="0"/>
        </c:dLbls>
        <c:marker val="1"/>
        <c:smooth val="0"/>
        <c:axId val="161854976"/>
        <c:axId val="161856896"/>
      </c:lineChart>
      <c:catAx>
        <c:axId val="1618549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856896"/>
        <c:crosses val="autoZero"/>
        <c:auto val="1"/>
        <c:lblAlgn val="ctr"/>
        <c:lblOffset val="100"/>
        <c:tickLblSkip val="1"/>
        <c:tickMarkSkip val="1"/>
        <c:noMultiLvlLbl val="0"/>
      </c:catAx>
      <c:valAx>
        <c:axId val="1618568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854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5.09</c:v>
                </c:pt>
                <c:pt idx="1">
                  <c:v>6.97</c:v>
                </c:pt>
                <c:pt idx="2">
                  <c:v>7.93</c:v>
                </c:pt>
                <c:pt idx="3">
                  <c:v>7.27</c:v>
                </c:pt>
                <c:pt idx="4">
                  <c:v>8.64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14.77</c:v>
                </c:pt>
                <c:pt idx="1">
                  <c:v>14.43</c:v>
                </c:pt>
                <c:pt idx="2">
                  <c:v>15.26</c:v>
                </c:pt>
                <c:pt idx="3">
                  <c:v>17.27</c:v>
                </c:pt>
                <c:pt idx="4">
                  <c:v>19.5</c:v>
                </c:pt>
              </c:numCache>
            </c:numRef>
          </c:val>
        </c:ser>
        <c:dLbls>
          <c:showLegendKey val="0"/>
          <c:showVal val="0"/>
          <c:showCatName val="0"/>
          <c:showSerName val="0"/>
          <c:showPercent val="0"/>
          <c:showBubbleSize val="0"/>
        </c:dLbls>
        <c:gapWidth val="250"/>
        <c:overlap val="100"/>
        <c:axId val="165275136"/>
        <c:axId val="165277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1.38</c:v>
                </c:pt>
                <c:pt idx="1">
                  <c:v>2</c:v>
                </c:pt>
                <c:pt idx="2">
                  <c:v>1.58</c:v>
                </c:pt>
                <c:pt idx="3">
                  <c:v>1.8</c:v>
                </c:pt>
                <c:pt idx="4">
                  <c:v>3.84</c:v>
                </c:pt>
              </c:numCache>
            </c:numRef>
          </c:val>
          <c:smooth val="0"/>
        </c:ser>
        <c:dLbls>
          <c:showLegendKey val="0"/>
          <c:showVal val="0"/>
          <c:showCatName val="0"/>
          <c:showSerName val="0"/>
          <c:showPercent val="0"/>
          <c:showBubbleSize val="0"/>
        </c:dLbls>
        <c:marker val="1"/>
        <c:smooth val="0"/>
        <c:axId val="165275136"/>
        <c:axId val="165277056"/>
      </c:lineChart>
      <c:catAx>
        <c:axId val="16527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277056"/>
        <c:crosses val="autoZero"/>
        <c:auto val="1"/>
        <c:lblAlgn val="ctr"/>
        <c:lblOffset val="100"/>
        <c:tickLblSkip val="1"/>
        <c:tickMarkSkip val="1"/>
        <c:noMultiLvlLbl val="0"/>
      </c:catAx>
      <c:valAx>
        <c:axId val="16527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27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0.6</c:v>
                </c:pt>
                <c:pt idx="2">
                  <c:v>#N/A</c:v>
                </c:pt>
                <c:pt idx="3">
                  <c:v>0.64</c:v>
                </c:pt>
                <c:pt idx="4">
                  <c:v>#N/A</c:v>
                </c:pt>
                <c:pt idx="5">
                  <c:v>0.49</c:v>
                </c:pt>
                <c:pt idx="6">
                  <c:v>#N/A</c:v>
                </c:pt>
                <c:pt idx="7">
                  <c:v>0.45</c:v>
                </c:pt>
                <c:pt idx="8">
                  <c:v>#N/A</c:v>
                </c:pt>
                <c:pt idx="9">
                  <c:v>0.63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河口簡易水道事業特別会計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0.11</c:v>
                </c:pt>
                <c:pt idx="4">
                  <c:v>#N/A</c:v>
                </c:pt>
                <c:pt idx="5">
                  <c:v>0.05</c:v>
                </c:pt>
                <c:pt idx="6">
                  <c:v>#N/A</c:v>
                </c:pt>
                <c:pt idx="7">
                  <c:v>7.0000000000000007E-2</c:v>
                </c:pt>
                <c:pt idx="8">
                  <c:v>#N/A</c:v>
                </c:pt>
                <c:pt idx="9">
                  <c:v>0.15</c:v>
                </c:pt>
              </c:numCache>
            </c:numRef>
          </c:val>
        </c:ser>
        <c:ser>
          <c:idx val="3"/>
          <c:order val="3"/>
          <c:tx>
            <c:strRef>
              <c:f>データシート!$A$30</c:f>
              <c:strCache>
                <c:ptCount val="1"/>
                <c:pt idx="0">
                  <c:v>河口湖治水事業特別会計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0.59</c:v>
                </c:pt>
                <c:pt idx="2">
                  <c:v>#N/A</c:v>
                </c:pt>
                <c:pt idx="3">
                  <c:v>0.61</c:v>
                </c:pt>
                <c:pt idx="4">
                  <c:v>#N/A</c:v>
                </c:pt>
                <c:pt idx="5">
                  <c:v>0.18</c:v>
                </c:pt>
                <c:pt idx="6">
                  <c:v>#N/A</c:v>
                </c:pt>
                <c:pt idx="7">
                  <c:v>0.2</c:v>
                </c:pt>
                <c:pt idx="8">
                  <c:v>#N/A</c:v>
                </c:pt>
                <c:pt idx="9">
                  <c:v>0.21</c:v>
                </c:pt>
              </c:numCache>
            </c:numRef>
          </c:val>
        </c:ser>
        <c:ser>
          <c:idx val="4"/>
          <c:order val="4"/>
          <c:tx>
            <c:strRef>
              <c:f>データシート!$A$31</c:f>
              <c:strCache>
                <c:ptCount val="1"/>
                <c:pt idx="0">
                  <c:v>上九一色簡易水道事業特別会計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0.25</c:v>
                </c:pt>
                <c:pt idx="2">
                  <c:v>#N/A</c:v>
                </c:pt>
                <c:pt idx="3">
                  <c:v>0.3</c:v>
                </c:pt>
                <c:pt idx="4">
                  <c:v>#N/A</c:v>
                </c:pt>
                <c:pt idx="5">
                  <c:v>0.3</c:v>
                </c:pt>
                <c:pt idx="6">
                  <c:v>#N/A</c:v>
                </c:pt>
                <c:pt idx="7">
                  <c:v>0.15</c:v>
                </c:pt>
                <c:pt idx="8">
                  <c:v>#N/A</c:v>
                </c:pt>
                <c:pt idx="9">
                  <c:v>0.23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1.58</c:v>
                </c:pt>
                <c:pt idx="4">
                  <c:v>#N/A</c:v>
                </c:pt>
                <c:pt idx="5">
                  <c:v>1.81</c:v>
                </c:pt>
                <c:pt idx="6">
                  <c:v>#N/A</c:v>
                </c:pt>
                <c:pt idx="7">
                  <c:v>1.52</c:v>
                </c:pt>
                <c:pt idx="8">
                  <c:v>#N/A</c:v>
                </c:pt>
                <c:pt idx="9">
                  <c:v>1.1000000000000001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0.74</c:v>
                </c:pt>
                <c:pt idx="2">
                  <c:v>#N/A</c:v>
                </c:pt>
                <c:pt idx="3">
                  <c:v>0.92</c:v>
                </c:pt>
                <c:pt idx="4">
                  <c:v>#N/A</c:v>
                </c:pt>
                <c:pt idx="5">
                  <c:v>0.83</c:v>
                </c:pt>
                <c:pt idx="6">
                  <c:v>#N/A</c:v>
                </c:pt>
                <c:pt idx="7">
                  <c:v>1.08</c:v>
                </c:pt>
                <c:pt idx="8">
                  <c:v>#N/A</c:v>
                </c:pt>
                <c:pt idx="9">
                  <c:v>1.25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0.65</c:v>
                </c:pt>
                <c:pt idx="2">
                  <c:v>#N/A</c:v>
                </c:pt>
                <c:pt idx="3">
                  <c:v>0.72</c:v>
                </c:pt>
                <c:pt idx="4">
                  <c:v>#N/A</c:v>
                </c:pt>
                <c:pt idx="5">
                  <c:v>0.44</c:v>
                </c:pt>
                <c:pt idx="6">
                  <c:v>#N/A</c:v>
                </c:pt>
                <c:pt idx="7">
                  <c:v>0.91</c:v>
                </c:pt>
                <c:pt idx="8">
                  <c:v>#N/A</c:v>
                </c:pt>
                <c:pt idx="9">
                  <c:v>1.29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4.5</c:v>
                </c:pt>
                <c:pt idx="2">
                  <c:v>#N/A</c:v>
                </c:pt>
                <c:pt idx="3">
                  <c:v>4.16</c:v>
                </c:pt>
                <c:pt idx="4">
                  <c:v>#N/A</c:v>
                </c:pt>
                <c:pt idx="5">
                  <c:v>4.5999999999999996</c:v>
                </c:pt>
                <c:pt idx="6">
                  <c:v>#N/A</c:v>
                </c:pt>
                <c:pt idx="7">
                  <c:v>4.5199999999999996</c:v>
                </c:pt>
                <c:pt idx="8">
                  <c:v>#N/A</c:v>
                </c:pt>
                <c:pt idx="9">
                  <c:v>4.04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4.25</c:v>
                </c:pt>
                <c:pt idx="2">
                  <c:v>#N/A</c:v>
                </c:pt>
                <c:pt idx="3">
                  <c:v>6.18</c:v>
                </c:pt>
                <c:pt idx="4">
                  <c:v>#N/A</c:v>
                </c:pt>
                <c:pt idx="5">
                  <c:v>7.5</c:v>
                </c:pt>
                <c:pt idx="6">
                  <c:v>#N/A</c:v>
                </c:pt>
                <c:pt idx="7">
                  <c:v>6.86</c:v>
                </c:pt>
                <c:pt idx="8">
                  <c:v>#N/A</c:v>
                </c:pt>
                <c:pt idx="9">
                  <c:v>8.07</c:v>
                </c:pt>
              </c:numCache>
            </c:numRef>
          </c:val>
        </c:ser>
        <c:dLbls>
          <c:showLegendKey val="0"/>
          <c:showVal val="0"/>
          <c:showCatName val="0"/>
          <c:showSerName val="0"/>
          <c:showPercent val="0"/>
          <c:showBubbleSize val="0"/>
        </c:dLbls>
        <c:gapWidth val="150"/>
        <c:overlap val="100"/>
        <c:axId val="165830016"/>
        <c:axId val="165840000"/>
      </c:barChart>
      <c:catAx>
        <c:axId val="16583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840000"/>
        <c:crosses val="autoZero"/>
        <c:auto val="1"/>
        <c:lblAlgn val="ctr"/>
        <c:lblOffset val="100"/>
        <c:tickLblSkip val="1"/>
        <c:tickMarkSkip val="1"/>
        <c:noMultiLvlLbl val="0"/>
      </c:catAx>
      <c:valAx>
        <c:axId val="16584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830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1153</c:v>
                </c:pt>
                <c:pt idx="5">
                  <c:v>1170</c:v>
                </c:pt>
                <c:pt idx="8">
                  <c:v>1208</c:v>
                </c:pt>
                <c:pt idx="11">
                  <c:v>1239</c:v>
                </c:pt>
                <c:pt idx="14">
                  <c:v>1284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222</c:v>
                </c:pt>
                <c:pt idx="3">
                  <c:v>189</c:v>
                </c:pt>
                <c:pt idx="6">
                  <c:v>179</c:v>
                </c:pt>
                <c:pt idx="9">
                  <c:v>217</c:v>
                </c:pt>
                <c:pt idx="12">
                  <c:v>186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39</c:v>
                </c:pt>
                <c:pt idx="3">
                  <c:v>39</c:v>
                </c:pt>
                <c:pt idx="6">
                  <c:v>36</c:v>
                </c:pt>
                <c:pt idx="9">
                  <c:v>37</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443</c:v>
                </c:pt>
                <c:pt idx="3">
                  <c:v>360</c:v>
                </c:pt>
                <c:pt idx="6">
                  <c:v>338</c:v>
                </c:pt>
                <c:pt idx="9">
                  <c:v>339</c:v>
                </c:pt>
                <c:pt idx="12">
                  <c:v>295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1376</c:v>
                </c:pt>
                <c:pt idx="3">
                  <c:v>1360</c:v>
                </c:pt>
                <c:pt idx="6">
                  <c:v>1402</c:v>
                </c:pt>
                <c:pt idx="9">
                  <c:v>1420</c:v>
                </c:pt>
                <c:pt idx="12">
                  <c:v>1486</c:v>
                </c:pt>
              </c:numCache>
            </c:numRef>
          </c:val>
        </c:ser>
        <c:dLbls>
          <c:showLegendKey val="0"/>
          <c:showVal val="0"/>
          <c:showCatName val="0"/>
          <c:showSerName val="0"/>
          <c:showPercent val="0"/>
          <c:showBubbleSize val="0"/>
        </c:dLbls>
        <c:gapWidth val="100"/>
        <c:overlap val="100"/>
        <c:axId val="164321920"/>
        <c:axId val="164328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927</c:v>
                </c:pt>
                <c:pt idx="2">
                  <c:v>#N/A</c:v>
                </c:pt>
                <c:pt idx="3">
                  <c:v>#N/A</c:v>
                </c:pt>
                <c:pt idx="4">
                  <c:v>778</c:v>
                </c:pt>
                <c:pt idx="5">
                  <c:v>#N/A</c:v>
                </c:pt>
                <c:pt idx="6">
                  <c:v>#N/A</c:v>
                </c:pt>
                <c:pt idx="7">
                  <c:v>747</c:v>
                </c:pt>
                <c:pt idx="8">
                  <c:v>#N/A</c:v>
                </c:pt>
                <c:pt idx="9">
                  <c:v>#N/A</c:v>
                </c:pt>
                <c:pt idx="10">
                  <c:v>774</c:v>
                </c:pt>
                <c:pt idx="11">
                  <c:v>#N/A</c:v>
                </c:pt>
                <c:pt idx="12">
                  <c:v>#N/A</c:v>
                </c:pt>
                <c:pt idx="13">
                  <c:v>719</c:v>
                </c:pt>
                <c:pt idx="14">
                  <c:v>#N/A</c:v>
                </c:pt>
              </c:numCache>
            </c:numRef>
          </c:val>
          <c:smooth val="0"/>
        </c:ser>
        <c:dLbls>
          <c:showLegendKey val="0"/>
          <c:showVal val="0"/>
          <c:showCatName val="0"/>
          <c:showSerName val="0"/>
          <c:showPercent val="0"/>
          <c:showBubbleSize val="0"/>
        </c:dLbls>
        <c:marker val="1"/>
        <c:smooth val="0"/>
        <c:axId val="164321920"/>
        <c:axId val="164328192"/>
      </c:lineChart>
      <c:catAx>
        <c:axId val="16432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328192"/>
        <c:crosses val="autoZero"/>
        <c:auto val="1"/>
        <c:lblAlgn val="ctr"/>
        <c:lblOffset val="100"/>
        <c:tickLblSkip val="1"/>
        <c:tickMarkSkip val="1"/>
        <c:noMultiLvlLbl val="0"/>
      </c:catAx>
      <c:valAx>
        <c:axId val="164328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32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14706</c:v>
                </c:pt>
                <c:pt idx="5">
                  <c:v>15441</c:v>
                </c:pt>
                <c:pt idx="8">
                  <c:v>15818</c:v>
                </c:pt>
                <c:pt idx="11">
                  <c:v>16511</c:v>
                </c:pt>
                <c:pt idx="14">
                  <c:v>16752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322</c:v>
                </c:pt>
                <c:pt idx="5">
                  <c:v>303</c:v>
                </c:pt>
                <c:pt idx="8">
                  <c:v>285</c:v>
                </c:pt>
                <c:pt idx="11">
                  <c:v>268</c:v>
                </c:pt>
                <c:pt idx="14">
                  <c:v>252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2445</c:v>
                </c:pt>
                <c:pt idx="5">
                  <c:v>2640</c:v>
                </c:pt>
                <c:pt idx="8">
                  <c:v>2884</c:v>
                </c:pt>
                <c:pt idx="11">
                  <c:v>3136</c:v>
                </c:pt>
                <c:pt idx="14">
                  <c:v>3423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1387</c:v>
                </c:pt>
                <c:pt idx="3">
                  <c:v>1601</c:v>
                </c:pt>
                <c:pt idx="6">
                  <c:v>1636</c:v>
                </c:pt>
                <c:pt idx="9">
                  <c:v>1703</c:v>
                </c:pt>
                <c:pt idx="12">
                  <c:v>1676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192</c:v>
                </c:pt>
                <c:pt idx="3">
                  <c:v>154</c:v>
                </c:pt>
                <c:pt idx="6">
                  <c:v>117</c:v>
                </c:pt>
                <c:pt idx="9">
                  <c:v>345</c:v>
                </c:pt>
                <c:pt idx="12">
                  <c:v>750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5956</c:v>
                </c:pt>
                <c:pt idx="3">
                  <c:v>5780</c:v>
                </c:pt>
                <c:pt idx="6">
                  <c:v>5687</c:v>
                </c:pt>
                <c:pt idx="9">
                  <c:v>5348</c:v>
                </c:pt>
                <c:pt idx="12">
                  <c:v>5046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1277</c:v>
                </c:pt>
                <c:pt idx="3">
                  <c:v>1176</c:v>
                </c:pt>
                <c:pt idx="6">
                  <c:v>1137</c:v>
                </c:pt>
                <c:pt idx="9">
                  <c:v>960</c:v>
                </c:pt>
                <c:pt idx="12">
                  <c:v>774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16040</c:v>
                </c:pt>
                <c:pt idx="3">
                  <c:v>16634</c:v>
                </c:pt>
                <c:pt idx="6">
                  <c:v>17011</c:v>
                </c:pt>
                <c:pt idx="9">
                  <c:v>17249</c:v>
                </c:pt>
                <c:pt idx="12">
                  <c:v>16971</c:v>
                </c:pt>
              </c:numCache>
            </c:numRef>
          </c:val>
        </c:ser>
        <c:dLbls>
          <c:showLegendKey val="0"/>
          <c:showVal val="0"/>
          <c:showCatName val="0"/>
          <c:showSerName val="0"/>
          <c:showPercent val="0"/>
          <c:showBubbleSize val="0"/>
        </c:dLbls>
        <c:gapWidth val="100"/>
        <c:overlap val="100"/>
        <c:axId val="165439744"/>
        <c:axId val="165446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7379</c:v>
                </c:pt>
                <c:pt idx="2">
                  <c:v>#N/A</c:v>
                </c:pt>
                <c:pt idx="3">
                  <c:v>#N/A</c:v>
                </c:pt>
                <c:pt idx="4">
                  <c:v>6961</c:v>
                </c:pt>
                <c:pt idx="5">
                  <c:v>#N/A</c:v>
                </c:pt>
                <c:pt idx="6">
                  <c:v>#N/A</c:v>
                </c:pt>
                <c:pt idx="7">
                  <c:v>6601</c:v>
                </c:pt>
                <c:pt idx="8">
                  <c:v>#N/A</c:v>
                </c:pt>
                <c:pt idx="9">
                  <c:v>#N/A</c:v>
                </c:pt>
                <c:pt idx="10">
                  <c:v>5689</c:v>
                </c:pt>
                <c:pt idx="11">
                  <c:v>#N/A</c:v>
                </c:pt>
                <c:pt idx="12">
                  <c:v>#N/A</c:v>
                </c:pt>
                <c:pt idx="13">
                  <c:v>4790</c:v>
                </c:pt>
                <c:pt idx="14">
                  <c:v>#N/A</c:v>
                </c:pt>
              </c:numCache>
            </c:numRef>
          </c:val>
          <c:smooth val="0"/>
        </c:ser>
        <c:dLbls>
          <c:showLegendKey val="0"/>
          <c:showVal val="0"/>
          <c:showCatName val="0"/>
          <c:showSerName val="0"/>
          <c:showPercent val="0"/>
          <c:showBubbleSize val="0"/>
        </c:dLbls>
        <c:marker val="1"/>
        <c:smooth val="0"/>
        <c:axId val="165439744"/>
        <c:axId val="165446016"/>
      </c:lineChart>
      <c:catAx>
        <c:axId val="16543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5446016"/>
        <c:crosses val="autoZero"/>
        <c:auto val="1"/>
        <c:lblAlgn val="ctr"/>
        <c:lblOffset val="100"/>
        <c:tickLblSkip val="1"/>
        <c:tickMarkSkip val="1"/>
        <c:noMultiLvlLbl val="0"/>
      </c:catAx>
      <c:valAx>
        <c:axId val="16544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43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26,371
26,219
158.51
11,231,755
10,570,960
644,287
7,456,829
16,970,992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大型観光施設の集中などにより、地方税の中でも不変性の強い固定資産税が税収の約５３％を占めているため比較的安定した収入は見込まれている。　　観光立町であることから町民税、法人税などを安定した水準に保つためにも観光施策もうまく大胆に取り入れていく必要がある。　財政力指数は、逓減傾向</a:t>
          </a:r>
          <a:r>
            <a:rPr lang="ja-JP" altLang="en-US" sz="1100" b="0" i="0" baseline="0">
              <a:solidFill>
                <a:schemeClr val="dk1"/>
              </a:solidFill>
              <a:effectLst/>
              <a:latin typeface="+mn-lt"/>
              <a:ea typeface="+mn-ea"/>
              <a:cs typeface="+mn-cs"/>
            </a:rPr>
            <a:t>となっているがここ数年は、</a:t>
          </a:r>
          <a:r>
            <a:rPr lang="en-US" altLang="ja-JP" sz="1100" b="0" i="0" baseline="0">
              <a:solidFill>
                <a:schemeClr val="dk1"/>
              </a:solidFill>
              <a:effectLst/>
              <a:latin typeface="+mn-lt"/>
              <a:ea typeface="+mn-ea"/>
              <a:cs typeface="+mn-cs"/>
            </a:rPr>
            <a:t>0.69</a:t>
          </a:r>
          <a:r>
            <a:rPr lang="ja-JP" altLang="en-US" sz="1100" b="0" i="0" baseline="0">
              <a:solidFill>
                <a:schemeClr val="dk1"/>
              </a:solidFill>
              <a:effectLst/>
              <a:latin typeface="+mn-lt"/>
              <a:ea typeface="+mn-ea"/>
              <a:cs typeface="+mn-cs"/>
            </a:rPr>
            <a:t>の水準を維持している。　</a:t>
          </a:r>
          <a:r>
            <a:rPr lang="ja-JP" altLang="ja-JP" sz="1100" b="0" i="0" baseline="0">
              <a:solidFill>
                <a:schemeClr val="dk1"/>
              </a:solidFill>
              <a:effectLst/>
              <a:latin typeface="+mn-lt"/>
              <a:ea typeface="+mn-ea"/>
              <a:cs typeface="+mn-cs"/>
            </a:rPr>
            <a:t>合併特例事業などを考慮しながら、強い財政力のある町を目指し、財政力指数が上がるよう努力をする。　　徴収率の向上を目指し、安定した歳入の確保に努める。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8" name="直線コネクタ 67"/>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38805</xdr:rowOff>
    </xdr:from>
    <xdr:to>
      <xdr:col>6</xdr:col>
      <xdr:colOff>0</xdr:colOff>
      <xdr:row>42</xdr:row>
      <xdr:rowOff>65617</xdr:rowOff>
    </xdr:to>
    <xdr:cxnSp macro="">
      <xdr:nvCxnSpPr>
        <xdr:cNvPr id="71" name="直線コネクタ 70"/>
        <xdr:cNvCxnSpPr/>
      </xdr:nvCxnSpPr>
      <xdr:spPr>
        <a:xfrm>
          <a:off x="3225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11995</xdr:rowOff>
    </xdr:from>
    <xdr:to>
      <xdr:col>4</xdr:col>
      <xdr:colOff>482600</xdr:colOff>
      <xdr:row>42</xdr:row>
      <xdr:rowOff>38805</xdr:rowOff>
    </xdr:to>
    <xdr:cxnSp macro="">
      <xdr:nvCxnSpPr>
        <xdr:cNvPr id="74" name="直線コネクタ 73"/>
        <xdr:cNvCxnSpPr/>
      </xdr:nvCxnSpPr>
      <xdr:spPr>
        <a:xfrm>
          <a:off x="2336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143228</xdr:rowOff>
    </xdr:from>
    <xdr:to>
      <xdr:col>3</xdr:col>
      <xdr:colOff>279400</xdr:colOff>
      <xdr:row>42</xdr:row>
      <xdr:rowOff>11995</xdr:rowOff>
    </xdr:to>
    <xdr:cxnSp macro="">
      <xdr:nvCxnSpPr>
        <xdr:cNvPr id="77" name="直線コネクタ 76"/>
        <xdr:cNvCxnSpPr/>
      </xdr:nvCxnSpPr>
      <xdr:spPr>
        <a:xfrm>
          <a:off x="1447800" y="71726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159455</xdr:rowOff>
    </xdr:from>
    <xdr:to>
      <xdr:col>4</xdr:col>
      <xdr:colOff>533400</xdr:colOff>
      <xdr:row>42</xdr:row>
      <xdr:rowOff>89605</xdr:rowOff>
    </xdr:to>
    <xdr:sp macro="" textlink="">
      <xdr:nvSpPr>
        <xdr:cNvPr id="91" name="円/楕円 90"/>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99782</xdr:rowOff>
    </xdr:from>
    <xdr:ext cx="762000" cy="259045"/>
    <xdr:sp macro="" textlink="">
      <xdr:nvSpPr>
        <xdr:cNvPr id="92" name="テキスト ボックス 91"/>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132645</xdr:rowOff>
    </xdr:from>
    <xdr:to>
      <xdr:col>3</xdr:col>
      <xdr:colOff>330200</xdr:colOff>
      <xdr:row>42</xdr:row>
      <xdr:rowOff>62795</xdr:rowOff>
    </xdr:to>
    <xdr:sp macro="" textlink="">
      <xdr:nvSpPr>
        <xdr:cNvPr id="93" name="円/楕円 92"/>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72972</xdr:rowOff>
    </xdr:from>
    <xdr:ext cx="762000" cy="259045"/>
    <xdr:sp macro="" textlink="">
      <xdr:nvSpPr>
        <xdr:cNvPr id="94" name="テキスト ボックス 93"/>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92428</xdr:rowOff>
    </xdr:from>
    <xdr:to>
      <xdr:col>2</xdr:col>
      <xdr:colOff>127000</xdr:colOff>
      <xdr:row>42</xdr:row>
      <xdr:rowOff>22578</xdr:rowOff>
    </xdr:to>
    <xdr:sp macro="" textlink="">
      <xdr:nvSpPr>
        <xdr:cNvPr id="95" name="円/楕円 94"/>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32755</xdr:rowOff>
    </xdr:from>
    <xdr:ext cx="762000" cy="259045"/>
    <xdr:sp macro="" textlink="">
      <xdr:nvSpPr>
        <xdr:cNvPr id="96" name="テキスト ボックス 95"/>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050" b="0" i="0" baseline="0">
              <a:solidFill>
                <a:schemeClr val="tx1"/>
              </a:solidFill>
              <a:effectLst/>
              <a:latin typeface="+mn-lt"/>
              <a:ea typeface="+mn-ea"/>
              <a:cs typeface="+mn-cs"/>
            </a:rPr>
            <a:t>経常収支比率については、標準財政規模の増加</a:t>
          </a:r>
          <a:r>
            <a:rPr lang="ja-JP" altLang="en-US" sz="1050" b="0" i="0" baseline="0">
              <a:solidFill>
                <a:schemeClr val="tx1"/>
              </a:solidFill>
              <a:effectLst/>
              <a:latin typeface="+mn-lt"/>
              <a:ea typeface="+mn-ea"/>
              <a:cs typeface="+mn-cs"/>
            </a:rPr>
            <a:t>など</a:t>
          </a:r>
          <a:r>
            <a:rPr lang="ja-JP" altLang="ja-JP" sz="1050" b="0" i="0" baseline="0">
              <a:solidFill>
                <a:schemeClr val="tx1"/>
              </a:solidFill>
              <a:effectLst/>
              <a:latin typeface="+mn-lt"/>
              <a:ea typeface="+mn-ea"/>
              <a:cs typeface="+mn-cs"/>
            </a:rPr>
            <a:t>にもより、約75％</a:t>
          </a:r>
          <a:r>
            <a:rPr lang="ja-JP" altLang="en-US" sz="1050" b="0" i="0" baseline="0">
              <a:solidFill>
                <a:schemeClr val="tx1"/>
              </a:solidFill>
              <a:effectLst/>
              <a:latin typeface="+mn-lt"/>
              <a:ea typeface="+mn-ea"/>
              <a:cs typeface="+mn-cs"/>
            </a:rPr>
            <a:t>以下</a:t>
          </a:r>
          <a:r>
            <a:rPr lang="ja-JP" altLang="ja-JP" sz="1050" b="0" i="0" baseline="0">
              <a:solidFill>
                <a:schemeClr val="tx1"/>
              </a:solidFill>
              <a:effectLst/>
              <a:latin typeface="+mn-lt"/>
              <a:ea typeface="+mn-ea"/>
              <a:cs typeface="+mn-cs"/>
            </a:rPr>
            <a:t>の水準を維持して</a:t>
          </a:r>
          <a:r>
            <a:rPr lang="ja-JP" altLang="en-US" sz="1050" b="0" i="0" baseline="0">
              <a:solidFill>
                <a:schemeClr val="tx1"/>
              </a:solidFill>
              <a:effectLst/>
              <a:latin typeface="+mn-lt"/>
              <a:ea typeface="+mn-ea"/>
              <a:cs typeface="+mn-cs"/>
            </a:rPr>
            <a:t>きたが、平成</a:t>
          </a:r>
          <a:r>
            <a:rPr lang="en-US" altLang="ja-JP" sz="1050" b="0" i="0" baseline="0">
              <a:solidFill>
                <a:schemeClr val="tx1"/>
              </a:solidFill>
              <a:effectLst/>
              <a:latin typeface="+mn-lt"/>
              <a:ea typeface="+mn-ea"/>
              <a:cs typeface="+mn-cs"/>
            </a:rPr>
            <a:t>25</a:t>
          </a:r>
          <a:r>
            <a:rPr lang="ja-JP" altLang="en-US" sz="1050" b="0" i="0" baseline="0">
              <a:solidFill>
                <a:schemeClr val="tx1"/>
              </a:solidFill>
              <a:effectLst/>
              <a:latin typeface="+mn-lt"/>
              <a:ea typeface="+mn-ea"/>
              <a:cs typeface="+mn-cs"/>
            </a:rPr>
            <a:t>年度は、</a:t>
          </a:r>
          <a:r>
            <a:rPr lang="en-US" altLang="ja-JP" sz="1050" b="0" i="0" baseline="0">
              <a:solidFill>
                <a:schemeClr val="tx1"/>
              </a:solidFill>
              <a:effectLst/>
              <a:latin typeface="+mn-lt"/>
              <a:ea typeface="+mn-ea"/>
              <a:cs typeface="+mn-cs"/>
            </a:rPr>
            <a:t>77.1</a:t>
          </a:r>
          <a:r>
            <a:rPr lang="ja-JP" altLang="en-US" sz="1050" b="0" i="0" baseline="0">
              <a:solidFill>
                <a:schemeClr val="tx1"/>
              </a:solidFill>
              <a:effectLst/>
              <a:latin typeface="+mn-lt"/>
              <a:ea typeface="+mn-ea"/>
              <a:cs typeface="+mn-cs"/>
            </a:rPr>
            <a:t>％となった。　　これは、</a:t>
          </a:r>
          <a:r>
            <a:rPr lang="ja-JP" altLang="ja-JP" sz="1050" b="0" i="0" baseline="0">
              <a:solidFill>
                <a:schemeClr val="tx1"/>
              </a:solidFill>
              <a:effectLst/>
              <a:latin typeface="+mn-lt"/>
              <a:ea typeface="+mn-ea"/>
              <a:cs typeface="+mn-cs"/>
            </a:rPr>
            <a:t>　扶助費</a:t>
          </a:r>
          <a:r>
            <a:rPr lang="ja-JP" altLang="en-US" sz="1050" b="0" i="0" baseline="0">
              <a:solidFill>
                <a:schemeClr val="tx1"/>
              </a:solidFill>
              <a:effectLst/>
              <a:latin typeface="+mn-lt"/>
              <a:ea typeface="+mn-ea"/>
              <a:cs typeface="+mn-cs"/>
            </a:rPr>
            <a:t>や施設の維持管理経費</a:t>
          </a:r>
          <a:r>
            <a:rPr lang="ja-JP" altLang="ja-JP" sz="1050" b="0" i="0" baseline="0">
              <a:solidFill>
                <a:schemeClr val="tx1"/>
              </a:solidFill>
              <a:effectLst/>
              <a:latin typeface="+mn-lt"/>
              <a:ea typeface="+mn-ea"/>
              <a:cs typeface="+mn-cs"/>
            </a:rPr>
            <a:t>などの経常経費</a:t>
          </a:r>
          <a:r>
            <a:rPr lang="ja-JP" altLang="en-US" sz="1050" b="0" i="0" baseline="0">
              <a:solidFill>
                <a:schemeClr val="tx1"/>
              </a:solidFill>
              <a:effectLst/>
              <a:latin typeface="+mn-lt"/>
              <a:ea typeface="+mn-ea"/>
              <a:cs typeface="+mn-cs"/>
            </a:rPr>
            <a:t>の割合が高くなってきていることと、臨時的な経費であっったものが経常的なものとなってきており、</a:t>
          </a:r>
          <a:r>
            <a:rPr lang="ja-JP" altLang="ja-JP" sz="1050" b="0" i="0" baseline="0">
              <a:solidFill>
                <a:schemeClr val="tx1"/>
              </a:solidFill>
              <a:effectLst/>
              <a:latin typeface="+mn-lt"/>
              <a:ea typeface="+mn-ea"/>
              <a:cs typeface="+mn-cs"/>
            </a:rPr>
            <a:t>財政の硬直化が進まないよう工夫や努力をしている</a:t>
          </a:r>
          <a:r>
            <a:rPr lang="ja-JP" altLang="en-US" sz="1050" b="0" i="0" baseline="0">
              <a:solidFill>
                <a:schemeClr val="tx1"/>
              </a:solidFill>
              <a:effectLst/>
              <a:latin typeface="+mn-lt"/>
              <a:ea typeface="+mn-ea"/>
              <a:cs typeface="+mn-cs"/>
            </a:rPr>
            <a:t>もののなお一層の努力が必要である。</a:t>
          </a:r>
          <a:endParaRPr lang="en-US" altLang="ja-JP" sz="1050" b="0" i="0" baseline="0">
            <a:solidFill>
              <a:schemeClr val="tx1"/>
            </a:solidFill>
            <a:effectLst/>
            <a:latin typeface="+mn-lt"/>
            <a:ea typeface="+mn-ea"/>
            <a:cs typeface="+mn-cs"/>
          </a:endParaRPr>
        </a:p>
        <a:p>
          <a:pPr rtl="0"/>
          <a:r>
            <a:rPr lang="ja-JP" altLang="en-US" sz="1050" b="0" i="0" baseline="0">
              <a:solidFill>
                <a:schemeClr val="tx1"/>
              </a:solidFill>
              <a:effectLst/>
              <a:latin typeface="+mn-lt"/>
              <a:ea typeface="+mn-ea"/>
              <a:cs typeface="+mn-cs"/>
            </a:rPr>
            <a:t>　</a:t>
          </a:r>
          <a:r>
            <a:rPr lang="ja-JP" altLang="ja-JP" sz="1050" b="0" i="0" baseline="0">
              <a:solidFill>
                <a:schemeClr val="tx1"/>
              </a:solidFill>
              <a:effectLst/>
              <a:latin typeface="+mn-lt"/>
              <a:ea typeface="+mn-ea"/>
              <a:cs typeface="+mn-cs"/>
            </a:rPr>
            <a:t>当町</a:t>
          </a:r>
          <a:r>
            <a:rPr lang="ja-JP" altLang="en-US" sz="1050" b="0" i="0" baseline="0">
              <a:solidFill>
                <a:schemeClr val="tx1"/>
              </a:solidFill>
              <a:effectLst/>
              <a:latin typeface="+mn-lt"/>
              <a:ea typeface="+mn-ea"/>
              <a:cs typeface="+mn-cs"/>
            </a:rPr>
            <a:t>の</a:t>
          </a:r>
          <a:r>
            <a:rPr lang="ja-JP" altLang="ja-JP" sz="1050" b="0" i="0" baseline="0">
              <a:solidFill>
                <a:schemeClr val="tx1"/>
              </a:solidFill>
              <a:effectLst/>
              <a:latin typeface="+mn-lt"/>
              <a:ea typeface="+mn-ea"/>
              <a:cs typeface="+mn-cs"/>
            </a:rPr>
            <a:t>経常収支比率の水準</a:t>
          </a:r>
          <a:r>
            <a:rPr lang="ja-JP" altLang="en-US" sz="1050" b="0" i="0" baseline="0">
              <a:solidFill>
                <a:schemeClr val="tx1"/>
              </a:solidFill>
              <a:effectLst/>
              <a:latin typeface="+mn-lt"/>
              <a:ea typeface="+mn-ea"/>
              <a:cs typeface="+mn-cs"/>
            </a:rPr>
            <a:t>は、県平均をうわまっているものの</a:t>
          </a:r>
          <a:r>
            <a:rPr lang="ja-JP" altLang="ja-JP" sz="1050" b="0" i="0" baseline="0">
              <a:solidFill>
                <a:schemeClr val="tx1"/>
              </a:solidFill>
              <a:effectLst/>
              <a:latin typeface="+mn-lt"/>
              <a:ea typeface="+mn-ea"/>
              <a:cs typeface="+mn-cs"/>
            </a:rPr>
            <a:t>、　今後も、社会保障費などの義務的経費の上昇が見込まれる中で、合併町村として</a:t>
          </a:r>
          <a:r>
            <a:rPr lang="ja-JP" altLang="ja-JP" sz="1050" b="0">
              <a:solidFill>
                <a:schemeClr val="tx1"/>
              </a:solidFill>
              <a:effectLst/>
              <a:latin typeface="+mn-lt"/>
              <a:ea typeface="+mn-ea"/>
              <a:cs typeface="+mn-cs"/>
            </a:rPr>
            <a:t>平成</a:t>
          </a:r>
          <a:r>
            <a:rPr lang="en-US" altLang="ja-JP" sz="1050" b="0">
              <a:solidFill>
                <a:schemeClr val="tx1"/>
              </a:solidFill>
              <a:effectLst/>
              <a:latin typeface="+mn-lt"/>
              <a:ea typeface="+mn-ea"/>
              <a:cs typeface="+mn-cs"/>
            </a:rPr>
            <a:t>26</a:t>
          </a:r>
          <a:r>
            <a:rPr lang="ja-JP" altLang="ja-JP" sz="1050" b="0">
              <a:solidFill>
                <a:schemeClr val="tx1"/>
              </a:solidFill>
              <a:effectLst/>
              <a:latin typeface="+mn-lt"/>
              <a:ea typeface="+mn-ea"/>
              <a:cs typeface="+mn-cs"/>
            </a:rPr>
            <a:t>年度から交付税措置の激変緩和期間が始まると、その減額に沿う形で経常収支比率も影響を受けることが想定される。　経常収支比率の上昇を抑えるためには、経常的な財源のさらなる確保を図ることとと、経常的な経費を計画的に削減していく必要があるため、効率化による行政コストの削減に向けての行政改革を実施していく必要がある</a:t>
          </a:r>
          <a:r>
            <a:rPr lang="ja-JP" altLang="ja-JP" sz="1050" b="0" i="0" baseline="0">
              <a:solidFill>
                <a:schemeClr val="tx1"/>
              </a:solidFill>
              <a:effectLst/>
              <a:latin typeface="+mn-lt"/>
              <a:ea typeface="+mn-ea"/>
              <a:cs typeface="+mn-cs"/>
            </a:rPr>
            <a:t>。　</a:t>
          </a:r>
          <a:endParaRPr lang="ja-JP" altLang="ja-JP" sz="1050">
            <a:solidFill>
              <a:schemeClr val="tx1"/>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153416</xdr:rowOff>
    </xdr:from>
    <xdr:to>
      <xdr:col>7</xdr:col>
      <xdr:colOff>152400</xdr:colOff>
      <xdr:row>60</xdr:row>
      <xdr:rowOff>126746</xdr:rowOff>
    </xdr:to>
    <xdr:cxnSp macro="">
      <xdr:nvCxnSpPr>
        <xdr:cNvPr id="129" name="直線コネクタ 128"/>
        <xdr:cNvCxnSpPr/>
      </xdr:nvCxnSpPr>
      <xdr:spPr>
        <a:xfrm>
          <a:off x="4114800" y="10268966"/>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153416</xdr:rowOff>
    </xdr:from>
    <xdr:to>
      <xdr:col>6</xdr:col>
      <xdr:colOff>0</xdr:colOff>
      <xdr:row>60</xdr:row>
      <xdr:rowOff>30226</xdr:rowOff>
    </xdr:to>
    <xdr:cxnSp macro="">
      <xdr:nvCxnSpPr>
        <xdr:cNvPr id="132" name="直線コネクタ 131"/>
        <xdr:cNvCxnSpPr/>
      </xdr:nvCxnSpPr>
      <xdr:spPr>
        <a:xfrm flipV="1">
          <a:off x="3225800" y="102689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143764</xdr:rowOff>
    </xdr:from>
    <xdr:to>
      <xdr:col>4</xdr:col>
      <xdr:colOff>482600</xdr:colOff>
      <xdr:row>60</xdr:row>
      <xdr:rowOff>30226</xdr:rowOff>
    </xdr:to>
    <xdr:cxnSp macro="">
      <xdr:nvCxnSpPr>
        <xdr:cNvPr id="135" name="直線コネクタ 134"/>
        <xdr:cNvCxnSpPr/>
      </xdr:nvCxnSpPr>
      <xdr:spPr>
        <a:xfrm>
          <a:off x="2336800" y="1025931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143764</xdr:rowOff>
    </xdr:from>
    <xdr:to>
      <xdr:col>3</xdr:col>
      <xdr:colOff>279400</xdr:colOff>
      <xdr:row>60</xdr:row>
      <xdr:rowOff>10922</xdr:rowOff>
    </xdr:to>
    <xdr:cxnSp macro="">
      <xdr:nvCxnSpPr>
        <xdr:cNvPr id="138" name="直線コネクタ 137"/>
        <xdr:cNvCxnSpPr/>
      </xdr:nvCxnSpPr>
      <xdr:spPr>
        <a:xfrm flipV="1">
          <a:off x="1447800" y="1025931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75946</xdr:rowOff>
    </xdr:from>
    <xdr:to>
      <xdr:col>7</xdr:col>
      <xdr:colOff>203200</xdr:colOff>
      <xdr:row>61</xdr:row>
      <xdr:rowOff>6096</xdr:rowOff>
    </xdr:to>
    <xdr:sp macro="" textlink="">
      <xdr:nvSpPr>
        <xdr:cNvPr id="148" name="円/楕円 147"/>
        <xdr:cNvSpPr/>
      </xdr:nvSpPr>
      <xdr:spPr>
        <a:xfrm>
          <a:off x="49022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92473</xdr:rowOff>
    </xdr:from>
    <xdr:ext cx="762000" cy="259045"/>
    <xdr:sp macro="" textlink="">
      <xdr:nvSpPr>
        <xdr:cNvPr id="149" name="財政構造の弾力性該当値テキスト"/>
        <xdr:cNvSpPr txBox="1"/>
      </xdr:nvSpPr>
      <xdr:spPr>
        <a:xfrm>
          <a:off x="5041900" y="1020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102616</xdr:rowOff>
    </xdr:from>
    <xdr:to>
      <xdr:col>6</xdr:col>
      <xdr:colOff>50800</xdr:colOff>
      <xdr:row>60</xdr:row>
      <xdr:rowOff>32766</xdr:rowOff>
    </xdr:to>
    <xdr:sp macro="" textlink="">
      <xdr:nvSpPr>
        <xdr:cNvPr id="150" name="円/楕円 149"/>
        <xdr:cNvSpPr/>
      </xdr:nvSpPr>
      <xdr:spPr>
        <a:xfrm>
          <a:off x="4064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42943</xdr:rowOff>
    </xdr:from>
    <xdr:ext cx="736600" cy="259045"/>
    <xdr:sp macro="" textlink="">
      <xdr:nvSpPr>
        <xdr:cNvPr id="151" name="テキスト ボックス 150"/>
        <xdr:cNvSpPr txBox="1"/>
      </xdr:nvSpPr>
      <xdr:spPr>
        <a:xfrm>
          <a:off x="3733800" y="998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150876</xdr:rowOff>
    </xdr:from>
    <xdr:to>
      <xdr:col>4</xdr:col>
      <xdr:colOff>533400</xdr:colOff>
      <xdr:row>60</xdr:row>
      <xdr:rowOff>81026</xdr:rowOff>
    </xdr:to>
    <xdr:sp macro="" textlink="">
      <xdr:nvSpPr>
        <xdr:cNvPr id="152" name="円/楕円 151"/>
        <xdr:cNvSpPr/>
      </xdr:nvSpPr>
      <xdr:spPr>
        <a:xfrm>
          <a:off x="3175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91203</xdr:rowOff>
    </xdr:from>
    <xdr:ext cx="762000" cy="259045"/>
    <xdr:sp macro="" textlink="">
      <xdr:nvSpPr>
        <xdr:cNvPr id="153" name="テキスト ボックス 152"/>
        <xdr:cNvSpPr txBox="1"/>
      </xdr:nvSpPr>
      <xdr:spPr>
        <a:xfrm>
          <a:off x="2844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92964</xdr:rowOff>
    </xdr:from>
    <xdr:to>
      <xdr:col>3</xdr:col>
      <xdr:colOff>330200</xdr:colOff>
      <xdr:row>60</xdr:row>
      <xdr:rowOff>23114</xdr:rowOff>
    </xdr:to>
    <xdr:sp macro="" textlink="">
      <xdr:nvSpPr>
        <xdr:cNvPr id="154" name="円/楕円 153"/>
        <xdr:cNvSpPr/>
      </xdr:nvSpPr>
      <xdr:spPr>
        <a:xfrm>
          <a:off x="2286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33291</xdr:rowOff>
    </xdr:from>
    <xdr:ext cx="762000" cy="259045"/>
    <xdr:sp macro="" textlink="">
      <xdr:nvSpPr>
        <xdr:cNvPr id="155" name="テキスト ボックス 154"/>
        <xdr:cNvSpPr txBox="1"/>
      </xdr:nvSpPr>
      <xdr:spPr>
        <a:xfrm>
          <a:off x="1955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131572</xdr:rowOff>
    </xdr:from>
    <xdr:to>
      <xdr:col>2</xdr:col>
      <xdr:colOff>127000</xdr:colOff>
      <xdr:row>60</xdr:row>
      <xdr:rowOff>61722</xdr:rowOff>
    </xdr:to>
    <xdr:sp macro="" textlink="">
      <xdr:nvSpPr>
        <xdr:cNvPr id="156" name="円/楕円 155"/>
        <xdr:cNvSpPr/>
      </xdr:nvSpPr>
      <xdr:spPr>
        <a:xfrm>
          <a:off x="1397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71899</xdr:rowOff>
    </xdr:from>
    <xdr:ext cx="762000" cy="259045"/>
    <xdr:sp macro="" textlink="">
      <xdr:nvSpPr>
        <xdr:cNvPr id="157" name="テキスト ボックス 156"/>
        <xdr:cNvSpPr txBox="1"/>
      </xdr:nvSpPr>
      <xdr:spPr>
        <a:xfrm>
          <a:off x="1066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[138,067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人件費決算額が約</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％減少したものの、物件費が、約</a:t>
          </a:r>
          <a:r>
            <a:rPr lang="en-US" altLang="ja-JP" sz="1100" b="0" i="0" baseline="0">
              <a:solidFill>
                <a:sysClr val="windowText" lastClr="000000"/>
              </a:solidFill>
              <a:effectLst/>
              <a:latin typeface="+mn-lt"/>
              <a:ea typeface="+mn-ea"/>
              <a:cs typeface="+mn-cs"/>
            </a:rPr>
            <a:t>7.4</a:t>
          </a:r>
          <a:r>
            <a:rPr lang="ja-JP" altLang="ja-JP" sz="1100" b="0" i="0" baseline="0">
              <a:solidFill>
                <a:sysClr val="windowText" lastClr="000000"/>
              </a:solidFill>
              <a:effectLst/>
              <a:latin typeface="+mn-lt"/>
              <a:ea typeface="+mn-ea"/>
              <a:cs typeface="+mn-cs"/>
            </a:rPr>
            <a:t>％の増となったため、昨年より増額となったもの。　　今後も引き続いての定員管理における人件費の抑制を図るとともに物件費等の歳出の削減を図るように努める。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51116</xdr:rowOff>
    </xdr:from>
    <xdr:to>
      <xdr:col>7</xdr:col>
      <xdr:colOff>152400</xdr:colOff>
      <xdr:row>81</xdr:row>
      <xdr:rowOff>66309</xdr:rowOff>
    </xdr:to>
    <xdr:cxnSp macro="">
      <xdr:nvCxnSpPr>
        <xdr:cNvPr id="192" name="直線コネクタ 191"/>
        <xdr:cNvCxnSpPr/>
      </xdr:nvCxnSpPr>
      <xdr:spPr>
        <a:xfrm>
          <a:off x="4114800" y="13938566"/>
          <a:ext cx="838200" cy="1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35402</xdr:rowOff>
    </xdr:from>
    <xdr:to>
      <xdr:col>6</xdr:col>
      <xdr:colOff>0</xdr:colOff>
      <xdr:row>81</xdr:row>
      <xdr:rowOff>51116</xdr:rowOff>
    </xdr:to>
    <xdr:cxnSp macro="">
      <xdr:nvCxnSpPr>
        <xdr:cNvPr id="195" name="直線コネクタ 194"/>
        <xdr:cNvCxnSpPr/>
      </xdr:nvCxnSpPr>
      <xdr:spPr>
        <a:xfrm>
          <a:off x="3225800" y="13922852"/>
          <a:ext cx="889000" cy="1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35402</xdr:rowOff>
    </xdr:from>
    <xdr:to>
      <xdr:col>4</xdr:col>
      <xdr:colOff>482600</xdr:colOff>
      <xdr:row>81</xdr:row>
      <xdr:rowOff>37587</xdr:rowOff>
    </xdr:to>
    <xdr:cxnSp macro="">
      <xdr:nvCxnSpPr>
        <xdr:cNvPr id="198" name="直線コネクタ 197"/>
        <xdr:cNvCxnSpPr/>
      </xdr:nvCxnSpPr>
      <xdr:spPr>
        <a:xfrm flipV="1">
          <a:off x="2336800" y="13922852"/>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25412</xdr:rowOff>
    </xdr:from>
    <xdr:to>
      <xdr:col>3</xdr:col>
      <xdr:colOff>279400</xdr:colOff>
      <xdr:row>81</xdr:row>
      <xdr:rowOff>37587</xdr:rowOff>
    </xdr:to>
    <xdr:cxnSp macro="">
      <xdr:nvCxnSpPr>
        <xdr:cNvPr id="201" name="直線コネクタ 200"/>
        <xdr:cNvCxnSpPr/>
      </xdr:nvCxnSpPr>
      <xdr:spPr>
        <a:xfrm>
          <a:off x="1447800" y="13912862"/>
          <a:ext cx="889000" cy="1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15509</xdr:rowOff>
    </xdr:from>
    <xdr:to>
      <xdr:col>7</xdr:col>
      <xdr:colOff>203200</xdr:colOff>
      <xdr:row>81</xdr:row>
      <xdr:rowOff>117109</xdr:rowOff>
    </xdr:to>
    <xdr:sp macro="" textlink="">
      <xdr:nvSpPr>
        <xdr:cNvPr id="211" name="円/楕円 210"/>
        <xdr:cNvSpPr/>
      </xdr:nvSpPr>
      <xdr:spPr>
        <a:xfrm>
          <a:off x="4902200" y="139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159036</xdr:rowOff>
    </xdr:from>
    <xdr:ext cx="762000" cy="259045"/>
    <xdr:sp macro="" textlink="">
      <xdr:nvSpPr>
        <xdr:cNvPr id="212" name="人件費・物件費等の状況該当値テキスト"/>
        <xdr:cNvSpPr txBox="1"/>
      </xdr:nvSpPr>
      <xdr:spPr>
        <a:xfrm>
          <a:off x="5041900" y="1387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138,067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316</xdr:rowOff>
    </xdr:from>
    <xdr:to>
      <xdr:col>6</xdr:col>
      <xdr:colOff>50800</xdr:colOff>
      <xdr:row>81</xdr:row>
      <xdr:rowOff>101916</xdr:rowOff>
    </xdr:to>
    <xdr:sp macro="" textlink="">
      <xdr:nvSpPr>
        <xdr:cNvPr id="213" name="円/楕円 212"/>
        <xdr:cNvSpPr/>
      </xdr:nvSpPr>
      <xdr:spPr>
        <a:xfrm>
          <a:off x="4064000" y="1388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86693</xdr:rowOff>
    </xdr:from>
    <xdr:ext cx="736600" cy="259045"/>
    <xdr:sp macro="" textlink="">
      <xdr:nvSpPr>
        <xdr:cNvPr id="214" name="テキスト ボックス 213"/>
        <xdr:cNvSpPr txBox="1"/>
      </xdr:nvSpPr>
      <xdr:spPr>
        <a:xfrm>
          <a:off x="3733800" y="13974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134,289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156052</xdr:rowOff>
    </xdr:from>
    <xdr:to>
      <xdr:col>4</xdr:col>
      <xdr:colOff>533400</xdr:colOff>
      <xdr:row>81</xdr:row>
      <xdr:rowOff>86202</xdr:rowOff>
    </xdr:to>
    <xdr:sp macro="" textlink="">
      <xdr:nvSpPr>
        <xdr:cNvPr id="215" name="円/楕円 214"/>
        <xdr:cNvSpPr/>
      </xdr:nvSpPr>
      <xdr:spPr>
        <a:xfrm>
          <a:off x="3175000" y="138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70979</xdr:rowOff>
    </xdr:from>
    <xdr:ext cx="762000" cy="259045"/>
    <xdr:sp macro="" textlink="">
      <xdr:nvSpPr>
        <xdr:cNvPr id="216" name="テキスト ボックス 215"/>
        <xdr:cNvSpPr txBox="1"/>
      </xdr:nvSpPr>
      <xdr:spPr>
        <a:xfrm>
          <a:off x="2844800" y="139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130,382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158237</xdr:rowOff>
    </xdr:from>
    <xdr:to>
      <xdr:col>3</xdr:col>
      <xdr:colOff>330200</xdr:colOff>
      <xdr:row>81</xdr:row>
      <xdr:rowOff>88387</xdr:rowOff>
    </xdr:to>
    <xdr:sp macro="" textlink="">
      <xdr:nvSpPr>
        <xdr:cNvPr id="217" name="円/楕円 216"/>
        <xdr:cNvSpPr/>
      </xdr:nvSpPr>
      <xdr:spPr>
        <a:xfrm>
          <a:off x="2286000" y="1387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73164</xdr:rowOff>
    </xdr:from>
    <xdr:ext cx="762000" cy="259045"/>
    <xdr:sp macro="" textlink="">
      <xdr:nvSpPr>
        <xdr:cNvPr id="218" name="テキスト ボックス 217"/>
        <xdr:cNvSpPr txBox="1"/>
      </xdr:nvSpPr>
      <xdr:spPr>
        <a:xfrm>
          <a:off x="1955800" y="1396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130,925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146062</xdr:rowOff>
    </xdr:from>
    <xdr:to>
      <xdr:col>2</xdr:col>
      <xdr:colOff>127000</xdr:colOff>
      <xdr:row>81</xdr:row>
      <xdr:rowOff>76212</xdr:rowOff>
    </xdr:to>
    <xdr:sp macro="" textlink="">
      <xdr:nvSpPr>
        <xdr:cNvPr id="219" name="円/楕円 218"/>
        <xdr:cNvSpPr/>
      </xdr:nvSpPr>
      <xdr:spPr>
        <a:xfrm>
          <a:off x="1397000" y="1386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60989</xdr:rowOff>
    </xdr:from>
    <xdr:ext cx="762000" cy="259045"/>
    <xdr:sp macro="" textlink="">
      <xdr:nvSpPr>
        <xdr:cNvPr id="220" name="テキスト ボックス 219"/>
        <xdr:cNvSpPr txBox="1"/>
      </xdr:nvSpPr>
      <xdr:spPr>
        <a:xfrm>
          <a:off x="1066800" y="13948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当該年度で給与減額措置を実施したため、指数についてもまた、類似団体との差についても、平成</a:t>
          </a:r>
          <a:r>
            <a:rPr lang="en-US" altLang="ja-JP" sz="1100" b="0" i="0" baseline="0">
              <a:solidFill>
                <a:sysClr val="windowText" lastClr="000000"/>
              </a:solidFill>
              <a:effectLst/>
              <a:latin typeface="+mn-lt"/>
              <a:ea typeface="+mn-ea"/>
              <a:cs typeface="+mn-cs"/>
            </a:rPr>
            <a:t>22</a:t>
          </a:r>
          <a:r>
            <a:rPr lang="ja-JP" altLang="en-US" sz="1100" b="0" i="0" baseline="0">
              <a:solidFill>
                <a:sysClr val="windowText" lastClr="000000"/>
              </a:solidFill>
              <a:effectLst/>
              <a:latin typeface="+mn-lt"/>
              <a:ea typeface="+mn-ea"/>
              <a:cs typeface="+mn-cs"/>
            </a:rPr>
            <a:t>年度の状況と近いものとなった。　</a:t>
          </a:r>
          <a:r>
            <a:rPr lang="ja-JP" altLang="ja-JP" sz="1100" b="0" i="0" baseline="0">
              <a:solidFill>
                <a:sysClr val="windowText" lastClr="000000"/>
              </a:solidFill>
              <a:effectLst/>
              <a:latin typeface="+mn-lt"/>
              <a:ea typeface="+mn-ea"/>
              <a:cs typeface="+mn-cs"/>
            </a:rPr>
            <a:t>類似団体の平均値を下回っている</a:t>
          </a:r>
          <a:r>
            <a:rPr lang="ja-JP" altLang="en-US" sz="1100" b="0" i="0" baseline="0">
              <a:solidFill>
                <a:sysClr val="windowText" lastClr="000000"/>
              </a:solidFill>
              <a:effectLst/>
              <a:latin typeface="+mn-lt"/>
              <a:ea typeface="+mn-ea"/>
              <a:cs typeface="+mn-cs"/>
            </a:rPr>
            <a:t>ことから、これらのことも</a:t>
          </a:r>
          <a:r>
            <a:rPr lang="ja-JP" altLang="ja-JP" sz="1100" b="0" i="0" baseline="0">
              <a:solidFill>
                <a:sysClr val="windowText" lastClr="000000"/>
              </a:solidFill>
              <a:effectLst/>
              <a:latin typeface="+mn-lt"/>
              <a:ea typeface="+mn-ea"/>
              <a:cs typeface="+mn-cs"/>
            </a:rPr>
            <a:t>考慮しながら、適正な給与水準となるように努める。　</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75437</xdr:rowOff>
    </xdr:from>
    <xdr:to>
      <xdr:col>24</xdr:col>
      <xdr:colOff>558800</xdr:colOff>
      <xdr:row>88</xdr:row>
      <xdr:rowOff>48261</xdr:rowOff>
    </xdr:to>
    <xdr:cxnSp macro="">
      <xdr:nvCxnSpPr>
        <xdr:cNvPr id="252" name="直線コネクタ 251"/>
        <xdr:cNvCxnSpPr/>
      </xdr:nvCxnSpPr>
      <xdr:spPr>
        <a:xfrm flipV="1">
          <a:off x="16179800" y="14305787"/>
          <a:ext cx="838200" cy="8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48261</xdr:rowOff>
    </xdr:from>
    <xdr:to>
      <xdr:col>23</xdr:col>
      <xdr:colOff>406400</xdr:colOff>
      <xdr:row>88</xdr:row>
      <xdr:rowOff>57913</xdr:rowOff>
    </xdr:to>
    <xdr:cxnSp macro="">
      <xdr:nvCxnSpPr>
        <xdr:cNvPr id="255" name="直線コネクタ 254"/>
        <xdr:cNvCxnSpPr/>
      </xdr:nvCxnSpPr>
      <xdr:spPr>
        <a:xfrm flipV="1">
          <a:off x="15290800" y="1513586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160020</xdr:rowOff>
    </xdr:from>
    <xdr:to>
      <xdr:col>22</xdr:col>
      <xdr:colOff>203200</xdr:colOff>
      <xdr:row>88</xdr:row>
      <xdr:rowOff>57913</xdr:rowOff>
    </xdr:to>
    <xdr:cxnSp macro="">
      <xdr:nvCxnSpPr>
        <xdr:cNvPr id="258" name="直線コネクタ 257"/>
        <xdr:cNvCxnSpPr/>
      </xdr:nvCxnSpPr>
      <xdr:spPr>
        <a:xfrm>
          <a:off x="14401800" y="14218920"/>
          <a:ext cx="889000" cy="9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160020</xdr:rowOff>
    </xdr:from>
    <xdr:to>
      <xdr:col>21</xdr:col>
      <xdr:colOff>0</xdr:colOff>
      <xdr:row>83</xdr:row>
      <xdr:rowOff>36830</xdr:rowOff>
    </xdr:to>
    <xdr:cxnSp macro="">
      <xdr:nvCxnSpPr>
        <xdr:cNvPr id="261" name="直線コネクタ 260"/>
        <xdr:cNvCxnSpPr/>
      </xdr:nvCxnSpPr>
      <xdr:spPr>
        <a:xfrm flipV="1">
          <a:off x="13512800" y="1421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24637</xdr:rowOff>
    </xdr:from>
    <xdr:to>
      <xdr:col>24</xdr:col>
      <xdr:colOff>609600</xdr:colOff>
      <xdr:row>83</xdr:row>
      <xdr:rowOff>126237</xdr:rowOff>
    </xdr:to>
    <xdr:sp macro="" textlink="">
      <xdr:nvSpPr>
        <xdr:cNvPr id="271" name="円/楕円 270"/>
        <xdr:cNvSpPr/>
      </xdr:nvSpPr>
      <xdr:spPr>
        <a:xfrm>
          <a:off x="16967200" y="1425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41164</xdr:rowOff>
    </xdr:from>
    <xdr:ext cx="762000" cy="259045"/>
    <xdr:sp macro="" textlink="">
      <xdr:nvSpPr>
        <xdr:cNvPr id="272" name="給与水準   （国との比較）該当値テキスト"/>
        <xdr:cNvSpPr txBox="1"/>
      </xdr:nvSpPr>
      <xdr:spPr>
        <a:xfrm>
          <a:off x="17106900" y="1410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168911</xdr:rowOff>
    </xdr:from>
    <xdr:to>
      <xdr:col>23</xdr:col>
      <xdr:colOff>457200</xdr:colOff>
      <xdr:row>88</xdr:row>
      <xdr:rowOff>99061</xdr:rowOff>
    </xdr:to>
    <xdr:sp macro="" textlink="">
      <xdr:nvSpPr>
        <xdr:cNvPr id="273" name="円/楕円 272"/>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109238</xdr:rowOff>
    </xdr:from>
    <xdr:ext cx="736600" cy="259045"/>
    <xdr:sp macro="" textlink="">
      <xdr:nvSpPr>
        <xdr:cNvPr id="274" name="テキスト ボックス 273"/>
        <xdr:cNvSpPr txBox="1"/>
      </xdr:nvSpPr>
      <xdr:spPr>
        <a:xfrm>
          <a:off x="15798800" y="14853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7113</xdr:rowOff>
    </xdr:from>
    <xdr:to>
      <xdr:col>22</xdr:col>
      <xdr:colOff>254000</xdr:colOff>
      <xdr:row>88</xdr:row>
      <xdr:rowOff>108713</xdr:rowOff>
    </xdr:to>
    <xdr:sp macro="" textlink="">
      <xdr:nvSpPr>
        <xdr:cNvPr id="275" name="円/楕円 274"/>
        <xdr:cNvSpPr/>
      </xdr:nvSpPr>
      <xdr:spPr>
        <a:xfrm>
          <a:off x="15240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118890</xdr:rowOff>
    </xdr:from>
    <xdr:ext cx="762000" cy="259045"/>
    <xdr:sp macro="" textlink="">
      <xdr:nvSpPr>
        <xdr:cNvPr id="276" name="テキスト ボックス 275"/>
        <xdr:cNvSpPr txBox="1"/>
      </xdr:nvSpPr>
      <xdr:spPr>
        <a:xfrm>
          <a:off x="14909800" y="148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109220</xdr:rowOff>
    </xdr:from>
    <xdr:to>
      <xdr:col>21</xdr:col>
      <xdr:colOff>50800</xdr:colOff>
      <xdr:row>83</xdr:row>
      <xdr:rowOff>39370</xdr:rowOff>
    </xdr:to>
    <xdr:sp macro="" textlink="">
      <xdr:nvSpPr>
        <xdr:cNvPr id="277" name="円/楕円 276"/>
        <xdr:cNvSpPr/>
      </xdr:nvSpPr>
      <xdr:spPr>
        <a:xfrm>
          <a:off x="14351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49547</xdr:rowOff>
    </xdr:from>
    <xdr:ext cx="762000" cy="259045"/>
    <xdr:sp macro="" textlink="">
      <xdr:nvSpPr>
        <xdr:cNvPr id="278" name="テキスト ボックス 277"/>
        <xdr:cNvSpPr txBox="1"/>
      </xdr:nvSpPr>
      <xdr:spPr>
        <a:xfrm>
          <a:off x="14020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157480</xdr:rowOff>
    </xdr:from>
    <xdr:to>
      <xdr:col>19</xdr:col>
      <xdr:colOff>533400</xdr:colOff>
      <xdr:row>83</xdr:row>
      <xdr:rowOff>87630</xdr:rowOff>
    </xdr:to>
    <xdr:sp macro="" textlink="">
      <xdr:nvSpPr>
        <xdr:cNvPr id="279" name="円/楕円 278"/>
        <xdr:cNvSpPr/>
      </xdr:nvSpPr>
      <xdr:spPr>
        <a:xfrm>
          <a:off x="13462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97807</xdr:rowOff>
    </xdr:from>
    <xdr:ext cx="762000" cy="259045"/>
    <xdr:sp macro="" textlink="">
      <xdr:nvSpPr>
        <xdr:cNvPr id="280" name="テキスト ボックス 279"/>
        <xdr:cNvSpPr txBox="1"/>
      </xdr:nvSpPr>
      <xdr:spPr>
        <a:xfrm>
          <a:off x="13131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類似団体平均値を上回っているが、これは当町の地理的要因が影響している。　富士五湖の内、４湖を抱えその湖畔に集落が点在するため、公共施設の集約が困難な状況がある。　合併後に行ってきた退職者の補充を最小限に行うことで、年々類似団体平均値との差は小さくなってきている。　今後も継続し、順次、類似団体平均に近づくよう職員数を削減していくことに努める。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指定管理者制度の活用や民間委託を進めているが、今後もできるものについては、順次移行するよう考慮する。</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169031</xdr:rowOff>
    </xdr:from>
    <xdr:to>
      <xdr:col>24</xdr:col>
      <xdr:colOff>558800</xdr:colOff>
      <xdr:row>60</xdr:row>
      <xdr:rowOff>170180</xdr:rowOff>
    </xdr:to>
    <xdr:cxnSp macro="">
      <xdr:nvCxnSpPr>
        <xdr:cNvPr id="317" name="直線コネクタ 316"/>
        <xdr:cNvCxnSpPr/>
      </xdr:nvCxnSpPr>
      <xdr:spPr>
        <a:xfrm flipV="1">
          <a:off x="16179800" y="10456031"/>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8"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170180</xdr:rowOff>
    </xdr:from>
    <xdr:to>
      <xdr:col>23</xdr:col>
      <xdr:colOff>406400</xdr:colOff>
      <xdr:row>61</xdr:row>
      <xdr:rowOff>14817</xdr:rowOff>
    </xdr:to>
    <xdr:cxnSp macro="">
      <xdr:nvCxnSpPr>
        <xdr:cNvPr id="320" name="直線コネクタ 319"/>
        <xdr:cNvCxnSpPr/>
      </xdr:nvCxnSpPr>
      <xdr:spPr>
        <a:xfrm flipV="1">
          <a:off x="15290800" y="104571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2" name="テキスト ボックス 321"/>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14817</xdr:rowOff>
    </xdr:from>
    <xdr:to>
      <xdr:col>22</xdr:col>
      <xdr:colOff>203200</xdr:colOff>
      <xdr:row>61</xdr:row>
      <xdr:rowOff>35499</xdr:rowOff>
    </xdr:to>
    <xdr:cxnSp macro="">
      <xdr:nvCxnSpPr>
        <xdr:cNvPr id="323" name="直線コネクタ 322"/>
        <xdr:cNvCxnSpPr/>
      </xdr:nvCxnSpPr>
      <xdr:spPr>
        <a:xfrm flipV="1">
          <a:off x="14401800" y="1047326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5" name="テキスト ボックス 324"/>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35499</xdr:rowOff>
    </xdr:from>
    <xdr:to>
      <xdr:col>21</xdr:col>
      <xdr:colOff>0</xdr:colOff>
      <xdr:row>61</xdr:row>
      <xdr:rowOff>61928</xdr:rowOff>
    </xdr:to>
    <xdr:cxnSp macro="">
      <xdr:nvCxnSpPr>
        <xdr:cNvPr id="326" name="直線コネクタ 325"/>
        <xdr:cNvCxnSpPr/>
      </xdr:nvCxnSpPr>
      <xdr:spPr>
        <a:xfrm flipV="1">
          <a:off x="13512800" y="10493949"/>
          <a:ext cx="8890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28" name="テキスト ボックス 327"/>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0" name="テキスト ボックス 329"/>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118231</xdr:rowOff>
    </xdr:from>
    <xdr:to>
      <xdr:col>24</xdr:col>
      <xdr:colOff>609600</xdr:colOff>
      <xdr:row>61</xdr:row>
      <xdr:rowOff>48381</xdr:rowOff>
    </xdr:to>
    <xdr:sp macro="" textlink="">
      <xdr:nvSpPr>
        <xdr:cNvPr id="336" name="円/楕円 335"/>
        <xdr:cNvSpPr/>
      </xdr:nvSpPr>
      <xdr:spPr>
        <a:xfrm>
          <a:off x="169672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90308</xdr:rowOff>
    </xdr:from>
    <xdr:ext cx="762000" cy="259045"/>
    <xdr:sp macro="" textlink="">
      <xdr:nvSpPr>
        <xdr:cNvPr id="337" name="定員管理の状況該当値テキスト"/>
        <xdr:cNvSpPr txBox="1"/>
      </xdr:nvSpPr>
      <xdr:spPr>
        <a:xfrm>
          <a:off x="17106900" y="1037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119380</xdr:rowOff>
    </xdr:from>
    <xdr:to>
      <xdr:col>23</xdr:col>
      <xdr:colOff>457200</xdr:colOff>
      <xdr:row>61</xdr:row>
      <xdr:rowOff>49530</xdr:rowOff>
    </xdr:to>
    <xdr:sp macro="" textlink="">
      <xdr:nvSpPr>
        <xdr:cNvPr id="338" name="円/楕円 337"/>
        <xdr:cNvSpPr/>
      </xdr:nvSpPr>
      <xdr:spPr>
        <a:xfrm>
          <a:off x="16129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34307</xdr:rowOff>
    </xdr:from>
    <xdr:ext cx="736600" cy="259045"/>
    <xdr:sp macro="" textlink="">
      <xdr:nvSpPr>
        <xdr:cNvPr id="339" name="テキスト ボックス 338"/>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135467</xdr:rowOff>
    </xdr:from>
    <xdr:to>
      <xdr:col>22</xdr:col>
      <xdr:colOff>254000</xdr:colOff>
      <xdr:row>61</xdr:row>
      <xdr:rowOff>65617</xdr:rowOff>
    </xdr:to>
    <xdr:sp macro="" textlink="">
      <xdr:nvSpPr>
        <xdr:cNvPr id="340" name="円/楕円 339"/>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50394</xdr:rowOff>
    </xdr:from>
    <xdr:ext cx="762000" cy="259045"/>
    <xdr:sp macro="" textlink="">
      <xdr:nvSpPr>
        <xdr:cNvPr id="341" name="テキスト ボックス 340"/>
        <xdr:cNvSpPr txBox="1"/>
      </xdr:nvSpPr>
      <xdr:spPr>
        <a:xfrm>
          <a:off x="14909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156149</xdr:rowOff>
    </xdr:from>
    <xdr:to>
      <xdr:col>21</xdr:col>
      <xdr:colOff>50800</xdr:colOff>
      <xdr:row>61</xdr:row>
      <xdr:rowOff>86299</xdr:rowOff>
    </xdr:to>
    <xdr:sp macro="" textlink="">
      <xdr:nvSpPr>
        <xdr:cNvPr id="342" name="円/楕円 341"/>
        <xdr:cNvSpPr/>
      </xdr:nvSpPr>
      <xdr:spPr>
        <a:xfrm>
          <a:off x="143510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71076</xdr:rowOff>
    </xdr:from>
    <xdr:ext cx="762000" cy="259045"/>
    <xdr:sp macro="" textlink="">
      <xdr:nvSpPr>
        <xdr:cNvPr id="343" name="テキスト ボックス 342"/>
        <xdr:cNvSpPr txBox="1"/>
      </xdr:nvSpPr>
      <xdr:spPr>
        <a:xfrm>
          <a:off x="14020800" y="1052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11128</xdr:rowOff>
    </xdr:from>
    <xdr:to>
      <xdr:col>19</xdr:col>
      <xdr:colOff>533400</xdr:colOff>
      <xdr:row>61</xdr:row>
      <xdr:rowOff>112728</xdr:rowOff>
    </xdr:to>
    <xdr:sp macro="" textlink="">
      <xdr:nvSpPr>
        <xdr:cNvPr id="344" name="円/楕円 343"/>
        <xdr:cNvSpPr/>
      </xdr:nvSpPr>
      <xdr:spPr>
        <a:xfrm>
          <a:off x="134620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97505</xdr:rowOff>
    </xdr:from>
    <xdr:ext cx="762000" cy="259045"/>
    <xdr:sp macro="" textlink="">
      <xdr:nvSpPr>
        <xdr:cNvPr id="345" name="テキスト ボックス 344"/>
        <xdr:cNvSpPr txBox="1"/>
      </xdr:nvSpPr>
      <xdr:spPr>
        <a:xfrm>
          <a:off x="13131800" y="1055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23</a:t>
          </a:r>
          <a:r>
            <a:rPr lang="ja-JP" altLang="en-US" sz="1100" b="0" i="0" baseline="0">
              <a:solidFill>
                <a:sysClr val="windowText" lastClr="000000"/>
              </a:solidFill>
              <a:effectLst/>
              <a:latin typeface="+mn-lt"/>
              <a:ea typeface="+mn-ea"/>
              <a:cs typeface="+mn-cs"/>
            </a:rPr>
            <a:t>年度が</a:t>
          </a:r>
          <a:r>
            <a:rPr lang="en-US" altLang="ja-JP" sz="1100" b="0" i="0" baseline="0">
              <a:solidFill>
                <a:sysClr val="windowText" lastClr="000000"/>
              </a:solidFill>
              <a:effectLst/>
              <a:latin typeface="+mn-lt"/>
              <a:ea typeface="+mn-ea"/>
              <a:cs typeface="+mn-cs"/>
            </a:rPr>
            <a:t>13.4</a:t>
          </a:r>
          <a:r>
            <a:rPr lang="ja-JP" altLang="en-US" sz="1100" b="0" i="0" baseline="0">
              <a:solidFill>
                <a:sysClr val="windowText" lastClr="000000"/>
              </a:solidFill>
              <a:effectLst/>
              <a:latin typeface="+mn-lt"/>
              <a:ea typeface="+mn-ea"/>
              <a:cs typeface="+mn-cs"/>
            </a:rPr>
            <a:t>％と平成</a:t>
          </a:r>
          <a:r>
            <a:rPr lang="en-US" altLang="ja-JP" sz="1100" b="0" i="0" baseline="0">
              <a:solidFill>
                <a:sysClr val="windowText" lastClr="000000"/>
              </a:solidFill>
              <a:effectLst/>
              <a:latin typeface="+mn-lt"/>
              <a:ea typeface="+mn-ea"/>
              <a:cs typeface="+mn-cs"/>
            </a:rPr>
            <a:t>22</a:t>
          </a:r>
          <a:r>
            <a:rPr lang="ja-JP" altLang="en-US" sz="1100" b="0" i="0" baseline="0">
              <a:solidFill>
                <a:sysClr val="windowText" lastClr="000000"/>
              </a:solidFill>
              <a:effectLst/>
              <a:latin typeface="+mn-lt"/>
              <a:ea typeface="+mn-ea"/>
              <a:cs typeface="+mn-cs"/>
            </a:rPr>
            <a:t>年度の</a:t>
          </a:r>
          <a:r>
            <a:rPr lang="en-US" altLang="ja-JP" sz="1100" b="0" i="0" baseline="0">
              <a:solidFill>
                <a:sysClr val="windowText" lastClr="000000"/>
              </a:solidFill>
              <a:effectLst/>
              <a:latin typeface="+mn-lt"/>
              <a:ea typeface="+mn-ea"/>
              <a:cs typeface="+mn-cs"/>
            </a:rPr>
            <a:t>12.5</a:t>
          </a:r>
          <a:r>
            <a:rPr lang="ja-JP" altLang="en-US" sz="1100" b="0" i="0" baseline="0">
              <a:solidFill>
                <a:sysClr val="windowText" lastClr="000000"/>
              </a:solidFill>
              <a:effectLst/>
              <a:latin typeface="+mn-lt"/>
              <a:ea typeface="+mn-ea"/>
              <a:cs typeface="+mn-cs"/>
            </a:rPr>
            <a:t>％に比較して高かったことから</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年間の平均値として</a:t>
          </a:r>
          <a:r>
            <a:rPr lang="en-US" altLang="ja-JP" sz="1100" b="0" i="0" baseline="0">
              <a:solidFill>
                <a:sysClr val="windowText" lastClr="000000"/>
              </a:solidFill>
              <a:effectLst/>
              <a:latin typeface="+mn-lt"/>
              <a:ea typeface="+mn-ea"/>
              <a:cs typeface="+mn-cs"/>
            </a:rPr>
            <a:t>0.4</a:t>
          </a:r>
          <a:r>
            <a:rPr lang="ja-JP" altLang="en-US" sz="1100" b="0" i="0" baseline="0">
              <a:solidFill>
                <a:sysClr val="windowText" lastClr="000000"/>
              </a:solidFill>
              <a:effectLst/>
              <a:latin typeface="+mn-lt"/>
              <a:ea typeface="+mn-ea"/>
              <a:cs typeface="+mn-cs"/>
            </a:rPr>
            <a:t>％減少しているが、対前年度との単年度での比較は、－</a:t>
          </a:r>
          <a:r>
            <a:rPr lang="en-US" altLang="ja-JP" sz="1100" b="0" i="0" baseline="0">
              <a:solidFill>
                <a:sysClr val="windowText" lastClr="000000"/>
              </a:solidFill>
              <a:effectLst/>
              <a:latin typeface="+mn-lt"/>
              <a:ea typeface="+mn-ea"/>
              <a:cs typeface="+mn-cs"/>
            </a:rPr>
            <a:t>0.94</a:t>
          </a:r>
          <a:r>
            <a:rPr lang="ja-JP" altLang="en-US" sz="1100" b="0" i="0" baseline="0">
              <a:solidFill>
                <a:sysClr val="windowText" lastClr="000000"/>
              </a:solidFill>
              <a:effectLst/>
              <a:latin typeface="+mn-lt"/>
              <a:ea typeface="+mn-ea"/>
              <a:cs typeface="+mn-cs"/>
            </a:rPr>
            <a:t>％となっている。</a:t>
          </a:r>
        </a:p>
        <a:p>
          <a:pPr rtl="0"/>
          <a:r>
            <a:rPr lang="ja-JP" altLang="en-US" sz="1100" b="0" i="0" baseline="0">
              <a:solidFill>
                <a:sysClr val="windowText" lastClr="000000"/>
              </a:solidFill>
              <a:effectLst/>
              <a:latin typeface="+mn-lt"/>
              <a:ea typeface="+mn-ea"/>
              <a:cs typeface="+mn-cs"/>
            </a:rPr>
            <a:t>　公営企業に要する経費の財源とする地方債の償還の財源に充てたと認められる繰入金が、「分流式下水道等に要する経費」に対する繰出基準額が減少したことなどから、対前年比約</a:t>
          </a:r>
          <a:r>
            <a:rPr lang="en-US" altLang="ja-JP" sz="1100" b="0" i="0" baseline="0">
              <a:solidFill>
                <a:sysClr val="windowText" lastClr="000000"/>
              </a:solidFill>
              <a:effectLst/>
              <a:latin typeface="+mn-lt"/>
              <a:ea typeface="+mn-ea"/>
              <a:cs typeface="+mn-cs"/>
            </a:rPr>
            <a:t>4</a:t>
          </a:r>
          <a:r>
            <a:rPr lang="ja-JP" altLang="en-US" sz="1100" b="0" i="0" baseline="0">
              <a:solidFill>
                <a:sysClr val="windowText" lastClr="000000"/>
              </a:solidFill>
              <a:effectLst/>
              <a:latin typeface="+mn-lt"/>
              <a:ea typeface="+mn-ea"/>
              <a:cs typeface="+mn-cs"/>
            </a:rPr>
            <a:t>千</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百万円減額となったこと、また公債費に準ずる債務負担行為に係るものが対前年比約</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千百万円の減額となったことなどから実質公債費率が減少している。</a:t>
          </a:r>
        </a:p>
        <a:p>
          <a:pPr rtl="0"/>
          <a:r>
            <a:rPr lang="ja-JP" altLang="en-US" sz="1100" b="0" i="0" baseline="0">
              <a:solidFill>
                <a:sysClr val="windowText" lastClr="000000"/>
              </a:solidFill>
              <a:effectLst/>
              <a:latin typeface="+mn-lt"/>
              <a:ea typeface="+mn-ea"/>
              <a:cs typeface="+mn-cs"/>
            </a:rPr>
            <a:t>（単年度での実質公債費率、</a:t>
          </a:r>
          <a:r>
            <a:rPr lang="en-US" altLang="ja-JP" sz="1100" b="0" i="0" baseline="0">
              <a:solidFill>
                <a:sysClr val="windowText" lastClr="000000"/>
              </a:solidFill>
              <a:effectLst/>
              <a:latin typeface="+mn-lt"/>
              <a:ea typeface="+mn-ea"/>
              <a:cs typeface="+mn-cs"/>
            </a:rPr>
            <a:t>H22:12.59</a:t>
          </a:r>
          <a:r>
            <a:rPr lang="ja-JP" altLang="en-US"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H23:12.36</a:t>
          </a:r>
          <a:r>
            <a:rPr lang="ja-JP" altLang="en-US"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H24</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12.55 </a:t>
          </a:r>
          <a:r>
            <a:rPr lang="ja-JP" altLang="en-US"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H25</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11.61</a:t>
          </a:r>
          <a:r>
            <a:rPr lang="ja-JP" altLang="en-US"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algn="l" rtl="0"/>
          <a:r>
            <a:rPr lang="ja-JP" altLang="ja-JP" sz="1100" b="0" i="0" baseline="0">
              <a:solidFill>
                <a:sysClr val="windowText" lastClr="000000"/>
              </a:solidFill>
              <a:effectLst/>
              <a:latin typeface="+mn-lt"/>
              <a:ea typeface="+mn-ea"/>
              <a:cs typeface="+mn-cs"/>
            </a:rPr>
            <a:t>　合併後10年を迎える平成26年度から標準財政規模が縮小することが予想され、それに伴い実質公債費比率の上昇が見込まれるため、今後の普通建設事業の計画の縮小を図ること</a:t>
          </a:r>
          <a:r>
            <a:rPr lang="ja-JP" altLang="en-US" sz="1100" b="0" i="0" baseline="0">
              <a:solidFill>
                <a:sysClr val="windowText" lastClr="000000"/>
              </a:solidFill>
              <a:effectLst/>
              <a:latin typeface="+mn-lt"/>
              <a:ea typeface="+mn-ea"/>
              <a:cs typeface="+mn-cs"/>
            </a:rPr>
            <a:t>や</a:t>
          </a:r>
          <a:r>
            <a:rPr lang="ja-JP" altLang="ja-JP" sz="1100" b="0" i="0" baseline="0">
              <a:solidFill>
                <a:sysClr val="windowText" lastClr="000000"/>
              </a:solidFill>
              <a:effectLst/>
              <a:latin typeface="+mn-lt"/>
              <a:ea typeface="+mn-ea"/>
              <a:cs typeface="+mn-cs"/>
            </a:rPr>
            <a:t>公営企業に係る繰入についても普通会計に負担をかけないよう経営努力を行うこととする。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82232</xdr:rowOff>
    </xdr:from>
    <xdr:to>
      <xdr:col>24</xdr:col>
      <xdr:colOff>558800</xdr:colOff>
      <xdr:row>41</xdr:row>
      <xdr:rowOff>106363</xdr:rowOff>
    </xdr:to>
    <xdr:cxnSp macro="">
      <xdr:nvCxnSpPr>
        <xdr:cNvPr id="375" name="直線コネクタ 374"/>
        <xdr:cNvCxnSpPr/>
      </xdr:nvCxnSpPr>
      <xdr:spPr>
        <a:xfrm flipV="1">
          <a:off x="16179800" y="711168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6"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106363</xdr:rowOff>
    </xdr:from>
    <xdr:to>
      <xdr:col>23</xdr:col>
      <xdr:colOff>406400</xdr:colOff>
      <xdr:row>41</xdr:row>
      <xdr:rowOff>160655</xdr:rowOff>
    </xdr:to>
    <xdr:cxnSp macro="">
      <xdr:nvCxnSpPr>
        <xdr:cNvPr id="378" name="直線コネクタ 377"/>
        <xdr:cNvCxnSpPr/>
      </xdr:nvCxnSpPr>
      <xdr:spPr>
        <a:xfrm flipV="1">
          <a:off x="15290800" y="713581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0" name="テキスト ボックス 37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160655</xdr:rowOff>
    </xdr:from>
    <xdr:to>
      <xdr:col>22</xdr:col>
      <xdr:colOff>203200</xdr:colOff>
      <xdr:row>42</xdr:row>
      <xdr:rowOff>61595</xdr:rowOff>
    </xdr:to>
    <xdr:cxnSp macro="">
      <xdr:nvCxnSpPr>
        <xdr:cNvPr id="381" name="直線コネクタ 380"/>
        <xdr:cNvCxnSpPr/>
      </xdr:nvCxnSpPr>
      <xdr:spPr>
        <a:xfrm flipV="1">
          <a:off x="14401800" y="71901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3" name="テキスト ボックス 382"/>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61595</xdr:rowOff>
    </xdr:from>
    <xdr:to>
      <xdr:col>21</xdr:col>
      <xdr:colOff>0</xdr:colOff>
      <xdr:row>42</xdr:row>
      <xdr:rowOff>146050</xdr:rowOff>
    </xdr:to>
    <xdr:cxnSp macro="">
      <xdr:nvCxnSpPr>
        <xdr:cNvPr id="384" name="直線コネクタ 383"/>
        <xdr:cNvCxnSpPr/>
      </xdr:nvCxnSpPr>
      <xdr:spPr>
        <a:xfrm flipV="1">
          <a:off x="13512800" y="726249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6" name="テキスト ボックス 385"/>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8" name="テキスト ボックス 387"/>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31432</xdr:rowOff>
    </xdr:from>
    <xdr:to>
      <xdr:col>24</xdr:col>
      <xdr:colOff>609600</xdr:colOff>
      <xdr:row>41</xdr:row>
      <xdr:rowOff>133032</xdr:rowOff>
    </xdr:to>
    <xdr:sp macro="" textlink="">
      <xdr:nvSpPr>
        <xdr:cNvPr id="394" name="円/楕円 393"/>
        <xdr:cNvSpPr/>
      </xdr:nvSpPr>
      <xdr:spPr>
        <a:xfrm>
          <a:off x="169672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3509</xdr:rowOff>
    </xdr:from>
    <xdr:ext cx="762000" cy="259045"/>
    <xdr:sp macro="" textlink="">
      <xdr:nvSpPr>
        <xdr:cNvPr id="395" name="公債費負担の状況該当値テキスト"/>
        <xdr:cNvSpPr txBox="1"/>
      </xdr:nvSpPr>
      <xdr:spPr>
        <a:xfrm>
          <a:off x="17106900" y="703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55563</xdr:rowOff>
    </xdr:from>
    <xdr:to>
      <xdr:col>23</xdr:col>
      <xdr:colOff>457200</xdr:colOff>
      <xdr:row>41</xdr:row>
      <xdr:rowOff>157163</xdr:rowOff>
    </xdr:to>
    <xdr:sp macro="" textlink="">
      <xdr:nvSpPr>
        <xdr:cNvPr id="396" name="円/楕円 395"/>
        <xdr:cNvSpPr/>
      </xdr:nvSpPr>
      <xdr:spPr>
        <a:xfrm>
          <a:off x="16129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141940</xdr:rowOff>
    </xdr:from>
    <xdr:ext cx="736600" cy="259045"/>
    <xdr:sp macro="" textlink="">
      <xdr:nvSpPr>
        <xdr:cNvPr id="397" name="テキスト ボックス 396"/>
        <xdr:cNvSpPr txBox="1"/>
      </xdr:nvSpPr>
      <xdr:spPr>
        <a:xfrm>
          <a:off x="15798800" y="717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109855</xdr:rowOff>
    </xdr:from>
    <xdr:to>
      <xdr:col>22</xdr:col>
      <xdr:colOff>254000</xdr:colOff>
      <xdr:row>42</xdr:row>
      <xdr:rowOff>40005</xdr:rowOff>
    </xdr:to>
    <xdr:sp macro="" textlink="">
      <xdr:nvSpPr>
        <xdr:cNvPr id="398" name="円/楕円 397"/>
        <xdr:cNvSpPr/>
      </xdr:nvSpPr>
      <xdr:spPr>
        <a:xfrm>
          <a:off x="15240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24782</xdr:rowOff>
    </xdr:from>
    <xdr:ext cx="762000" cy="259045"/>
    <xdr:sp macro="" textlink="">
      <xdr:nvSpPr>
        <xdr:cNvPr id="399" name="テキスト ボックス 398"/>
        <xdr:cNvSpPr txBox="1"/>
      </xdr:nvSpPr>
      <xdr:spPr>
        <a:xfrm>
          <a:off x="14909800" y="72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10795</xdr:rowOff>
    </xdr:from>
    <xdr:to>
      <xdr:col>21</xdr:col>
      <xdr:colOff>50800</xdr:colOff>
      <xdr:row>42</xdr:row>
      <xdr:rowOff>112395</xdr:rowOff>
    </xdr:to>
    <xdr:sp macro="" textlink="">
      <xdr:nvSpPr>
        <xdr:cNvPr id="400" name="円/楕円 399"/>
        <xdr:cNvSpPr/>
      </xdr:nvSpPr>
      <xdr:spPr>
        <a:xfrm>
          <a:off x="14351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97172</xdr:rowOff>
    </xdr:from>
    <xdr:ext cx="762000" cy="259045"/>
    <xdr:sp macro="" textlink="">
      <xdr:nvSpPr>
        <xdr:cNvPr id="401" name="テキスト ボックス 400"/>
        <xdr:cNvSpPr txBox="1"/>
      </xdr:nvSpPr>
      <xdr:spPr>
        <a:xfrm>
          <a:off x="14020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02" name="円/楕円 401"/>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403" name="テキスト ボックス 402"/>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val="FF0000"/>
              </a:solidFill>
              <a:effectLst/>
              <a:latin typeface="+mn-lt"/>
              <a:ea typeface="+mn-ea"/>
              <a:cs typeface="+mn-cs"/>
            </a:rPr>
            <a:t>　　</a:t>
          </a:r>
          <a:r>
            <a:rPr lang="ja-JP" altLang="en-US"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将来負担額は、地方債残高が</a:t>
          </a:r>
          <a:r>
            <a:rPr lang="en-US" altLang="ja-JP" sz="1100" b="0" i="0" baseline="0">
              <a:solidFill>
                <a:sysClr val="windowText" lastClr="000000"/>
              </a:solidFill>
              <a:effectLst/>
              <a:latin typeface="+mn-lt"/>
              <a:ea typeface="+mn-ea"/>
              <a:cs typeface="+mn-cs"/>
            </a:rPr>
            <a:t>2.7</a:t>
          </a:r>
          <a:r>
            <a:rPr lang="ja-JP" altLang="en-US" sz="1100" b="0" i="0" baseline="0">
              <a:solidFill>
                <a:sysClr val="windowText" lastClr="000000"/>
              </a:solidFill>
              <a:effectLst/>
              <a:latin typeface="+mn-lt"/>
              <a:ea typeface="+mn-ea"/>
              <a:cs typeface="+mn-cs"/>
            </a:rPr>
            <a:t>億円増加し、組合等負担見込額も</a:t>
          </a:r>
          <a:r>
            <a:rPr lang="en-US" altLang="ja-JP" sz="1100" b="0" i="0" baseline="0">
              <a:solidFill>
                <a:sysClr val="windowText" lastClr="000000"/>
              </a:solidFill>
              <a:effectLst/>
              <a:latin typeface="+mn-lt"/>
              <a:ea typeface="+mn-ea"/>
              <a:cs typeface="+mn-cs"/>
            </a:rPr>
            <a:t>4.0</a:t>
          </a:r>
          <a:r>
            <a:rPr lang="ja-JP" altLang="en-US" sz="1100" b="0" i="0" baseline="0">
              <a:solidFill>
                <a:sysClr val="windowText" lastClr="000000"/>
              </a:solidFill>
              <a:effectLst/>
              <a:latin typeface="+mn-lt"/>
              <a:ea typeface="+mn-ea"/>
              <a:cs typeface="+mn-cs"/>
            </a:rPr>
            <a:t>億円増加したものの、債務負担行為が</a:t>
          </a:r>
          <a:r>
            <a:rPr lang="en-US" altLang="ja-JP" sz="1100" b="0" i="0" baseline="0">
              <a:solidFill>
                <a:sysClr val="windowText" lastClr="000000"/>
              </a:solidFill>
              <a:effectLst/>
              <a:latin typeface="+mn-lt"/>
              <a:ea typeface="+mn-ea"/>
              <a:cs typeface="+mn-cs"/>
            </a:rPr>
            <a:t>1.8</a:t>
          </a:r>
          <a:r>
            <a:rPr lang="ja-JP" altLang="en-US" sz="1100" b="0" i="0" baseline="0">
              <a:solidFill>
                <a:sysClr val="windowText" lastClr="000000"/>
              </a:solidFill>
              <a:effectLst/>
              <a:latin typeface="+mn-lt"/>
              <a:ea typeface="+mn-ea"/>
              <a:cs typeface="+mn-cs"/>
            </a:rPr>
            <a:t>億円、公営企業等繰入予定額が減少したことなどで</a:t>
          </a:r>
          <a:r>
            <a:rPr lang="en-US" altLang="ja-JP" sz="1100" b="0" i="0" baseline="0">
              <a:solidFill>
                <a:sysClr val="windowText" lastClr="000000"/>
              </a:solidFill>
              <a:effectLst/>
              <a:latin typeface="+mn-lt"/>
              <a:ea typeface="+mn-ea"/>
              <a:cs typeface="+mn-cs"/>
            </a:rPr>
            <a:t>3.0</a:t>
          </a:r>
          <a:r>
            <a:rPr lang="ja-JP" altLang="en-US" sz="1100" b="0" i="0" baseline="0">
              <a:solidFill>
                <a:sysClr val="windowText" lastClr="000000"/>
              </a:solidFill>
              <a:effectLst/>
              <a:latin typeface="+mn-lt"/>
              <a:ea typeface="+mn-ea"/>
              <a:cs typeface="+mn-cs"/>
            </a:rPr>
            <a:t>億円減少した。　　このことにより、全体として</a:t>
          </a:r>
          <a:r>
            <a:rPr lang="en-US" altLang="ja-JP" sz="1100" b="0" i="0" baseline="0">
              <a:solidFill>
                <a:sysClr val="windowText" lastClr="000000"/>
              </a:solidFill>
              <a:effectLst/>
              <a:latin typeface="+mn-lt"/>
              <a:ea typeface="+mn-ea"/>
              <a:cs typeface="+mn-cs"/>
            </a:rPr>
            <a:t>256.1</a:t>
          </a:r>
          <a:r>
            <a:rPr lang="ja-JP" altLang="en-US" sz="1100" b="0" i="0" baseline="0">
              <a:solidFill>
                <a:sysClr val="windowText" lastClr="000000"/>
              </a:solidFill>
              <a:effectLst/>
              <a:latin typeface="+mn-lt"/>
              <a:ea typeface="+mn-ea"/>
              <a:cs typeface="+mn-cs"/>
            </a:rPr>
            <a:t>億円から</a:t>
          </a:r>
          <a:r>
            <a:rPr lang="en-US" altLang="ja-JP" sz="1100" b="0" i="0" baseline="0">
              <a:solidFill>
                <a:sysClr val="windowText" lastClr="000000"/>
              </a:solidFill>
              <a:effectLst/>
              <a:latin typeface="+mn-lt"/>
              <a:ea typeface="+mn-ea"/>
              <a:cs typeface="+mn-cs"/>
            </a:rPr>
            <a:t>252.1</a:t>
          </a:r>
          <a:r>
            <a:rPr lang="ja-JP" altLang="en-US" sz="1100" b="0" i="0" baseline="0">
              <a:solidFill>
                <a:sysClr val="windowText" lastClr="000000"/>
              </a:solidFill>
              <a:effectLst/>
              <a:latin typeface="+mn-lt"/>
              <a:ea typeface="+mn-ea"/>
              <a:cs typeface="+mn-cs"/>
            </a:rPr>
            <a:t>億円と約</a:t>
          </a:r>
          <a:r>
            <a:rPr lang="en-US" altLang="ja-JP" sz="1100" b="0" i="0" baseline="0">
              <a:solidFill>
                <a:sysClr val="windowText" lastClr="000000"/>
              </a:solidFill>
              <a:effectLst/>
              <a:latin typeface="+mn-lt"/>
              <a:ea typeface="+mn-ea"/>
              <a:cs typeface="+mn-cs"/>
            </a:rPr>
            <a:t>3.8</a:t>
          </a:r>
          <a:r>
            <a:rPr lang="ja-JP" altLang="en-US" sz="1100" b="0" i="0" baseline="0">
              <a:solidFill>
                <a:sysClr val="windowText" lastClr="000000"/>
              </a:solidFill>
              <a:effectLst/>
              <a:latin typeface="+mn-lt"/>
              <a:ea typeface="+mn-ea"/>
              <a:cs typeface="+mn-cs"/>
            </a:rPr>
            <a:t>億円減少した。　</a:t>
          </a:r>
          <a:r>
            <a:rPr kumimoji="1" lang="ja-JP" altLang="ja-JP" sz="1100">
              <a:solidFill>
                <a:schemeClr val="dk1"/>
              </a:solidFill>
              <a:effectLst/>
              <a:latin typeface="+mn-lt"/>
              <a:ea typeface="+mn-ea"/>
              <a:cs typeface="+mn-cs"/>
            </a:rPr>
            <a:t>充当可能財源等は、財政調整基金等への積立により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億円の増、基準財政需要額見込額が公債費の算入などによる</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億円の増となり、全体では、</a:t>
          </a:r>
          <a:r>
            <a:rPr kumimoji="1" lang="en-US" altLang="ja-JP" sz="1100">
              <a:solidFill>
                <a:schemeClr val="dk1"/>
              </a:solidFill>
              <a:effectLst/>
              <a:latin typeface="+mn-lt"/>
              <a:ea typeface="+mn-ea"/>
              <a:cs typeface="+mn-cs"/>
            </a:rPr>
            <a:t>199.2</a:t>
          </a:r>
          <a:r>
            <a:rPr kumimoji="1" lang="ja-JP" altLang="ja-JP" sz="1100">
              <a:solidFill>
                <a:schemeClr val="dk1"/>
              </a:solidFill>
              <a:effectLst/>
              <a:latin typeface="+mn-lt"/>
              <a:ea typeface="+mn-ea"/>
              <a:cs typeface="+mn-cs"/>
            </a:rPr>
            <a:t>億円から</a:t>
          </a:r>
          <a:r>
            <a:rPr kumimoji="1" lang="en-US" altLang="ja-JP" sz="1100">
              <a:solidFill>
                <a:schemeClr val="dk1"/>
              </a:solidFill>
              <a:effectLst/>
              <a:latin typeface="+mn-lt"/>
              <a:ea typeface="+mn-ea"/>
              <a:cs typeface="+mn-cs"/>
            </a:rPr>
            <a:t>204.3</a:t>
          </a:r>
          <a:r>
            <a:rPr kumimoji="1" lang="ja-JP" altLang="ja-JP" sz="1100">
              <a:solidFill>
                <a:schemeClr val="dk1"/>
              </a:solidFill>
              <a:effectLst/>
              <a:latin typeface="+mn-lt"/>
              <a:ea typeface="+mn-ea"/>
              <a:cs typeface="+mn-cs"/>
            </a:rPr>
            <a:t>億円へと約</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億円増加したことにより、分子では、昨年度比で</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億円減少した。</a:t>
          </a:r>
          <a:r>
            <a:rPr kumimoji="1" lang="ja-JP" altLang="en-US" sz="110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　前年度数値よりは下がっているが、類似団体の平均を上回っている。　　将来負担比率の分子は、年々減少しており、将来負担比率は逓減する傾向にある。　今後、一部事務組合等への負担金のうち建設事業債に充てたと認められるものが増えることから普通会計などでも普通建設事業にかかる新規発行債の抑制、公営企業債への繰入見込額の減額など分子となる将来負担額の減少に努める必要がある。　</a:t>
          </a:r>
          <a:endParaRPr lang="en-US" altLang="ja-JP" sz="1100" b="0" i="0" baseline="0">
            <a:solidFill>
              <a:sysClr val="windowText" lastClr="000000"/>
            </a:solidFill>
            <a:effectLst/>
            <a:latin typeface="+mn-lt"/>
            <a:ea typeface="+mn-ea"/>
            <a:cs typeface="+mn-cs"/>
          </a:endParaRPr>
        </a:p>
        <a:p>
          <a:pPr rtl="0"/>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77766</xdr:rowOff>
    </xdr:from>
    <xdr:to>
      <xdr:col>24</xdr:col>
      <xdr:colOff>558800</xdr:colOff>
      <xdr:row>18</xdr:row>
      <xdr:rowOff>26966</xdr:rowOff>
    </xdr:to>
    <xdr:cxnSp macro="">
      <xdr:nvCxnSpPr>
        <xdr:cNvPr id="437" name="直線コネクタ 436"/>
        <xdr:cNvCxnSpPr/>
      </xdr:nvCxnSpPr>
      <xdr:spPr>
        <a:xfrm flipV="1">
          <a:off x="16179800" y="299241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26966</xdr:rowOff>
    </xdr:from>
    <xdr:to>
      <xdr:col>23</xdr:col>
      <xdr:colOff>406400</xdr:colOff>
      <xdr:row>18</xdr:row>
      <xdr:rowOff>161290</xdr:rowOff>
    </xdr:to>
    <xdr:cxnSp macro="">
      <xdr:nvCxnSpPr>
        <xdr:cNvPr id="440" name="直線コネクタ 439"/>
        <xdr:cNvCxnSpPr/>
      </xdr:nvCxnSpPr>
      <xdr:spPr>
        <a:xfrm flipV="1">
          <a:off x="15290800" y="3113066"/>
          <a:ext cx="889000" cy="13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161290</xdr:rowOff>
    </xdr:from>
    <xdr:to>
      <xdr:col>22</xdr:col>
      <xdr:colOff>203200</xdr:colOff>
      <xdr:row>19</xdr:row>
      <xdr:rowOff>21209</xdr:rowOff>
    </xdr:to>
    <xdr:cxnSp macro="">
      <xdr:nvCxnSpPr>
        <xdr:cNvPr id="443" name="直線コネクタ 442"/>
        <xdr:cNvCxnSpPr/>
      </xdr:nvCxnSpPr>
      <xdr:spPr>
        <a:xfrm flipV="1">
          <a:off x="14401800" y="324739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21209</xdr:rowOff>
    </xdr:from>
    <xdr:to>
      <xdr:col>21</xdr:col>
      <xdr:colOff>0</xdr:colOff>
      <xdr:row>19</xdr:row>
      <xdr:rowOff>100034</xdr:rowOff>
    </xdr:to>
    <xdr:cxnSp macro="">
      <xdr:nvCxnSpPr>
        <xdr:cNvPr id="446" name="直線コネクタ 445"/>
        <xdr:cNvCxnSpPr/>
      </xdr:nvCxnSpPr>
      <xdr:spPr>
        <a:xfrm flipV="1">
          <a:off x="13512800" y="3278759"/>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7" name="フローチャート : 判断 446"/>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8" name="テキスト ボックス 447"/>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9" name="フローチャート : 判断 448"/>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0" name="テキスト ボックス 449"/>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26966</xdr:rowOff>
    </xdr:from>
    <xdr:to>
      <xdr:col>24</xdr:col>
      <xdr:colOff>609600</xdr:colOff>
      <xdr:row>17</xdr:row>
      <xdr:rowOff>128566</xdr:rowOff>
    </xdr:to>
    <xdr:sp macro="" textlink="">
      <xdr:nvSpPr>
        <xdr:cNvPr id="456" name="円/楕円 455"/>
        <xdr:cNvSpPr/>
      </xdr:nvSpPr>
      <xdr:spPr>
        <a:xfrm>
          <a:off x="16967200" y="294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170493</xdr:rowOff>
    </xdr:from>
    <xdr:ext cx="762000" cy="259045"/>
    <xdr:sp macro="" textlink="">
      <xdr:nvSpPr>
        <xdr:cNvPr id="457" name="将来負担の状況該当値テキスト"/>
        <xdr:cNvSpPr txBox="1"/>
      </xdr:nvSpPr>
      <xdr:spPr>
        <a:xfrm>
          <a:off x="17106900" y="291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147616</xdr:rowOff>
    </xdr:from>
    <xdr:to>
      <xdr:col>23</xdr:col>
      <xdr:colOff>457200</xdr:colOff>
      <xdr:row>18</xdr:row>
      <xdr:rowOff>77766</xdr:rowOff>
    </xdr:to>
    <xdr:sp macro="" textlink="">
      <xdr:nvSpPr>
        <xdr:cNvPr id="458" name="円/楕円 457"/>
        <xdr:cNvSpPr/>
      </xdr:nvSpPr>
      <xdr:spPr>
        <a:xfrm>
          <a:off x="16129000" y="306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62543</xdr:rowOff>
    </xdr:from>
    <xdr:ext cx="736600" cy="259045"/>
    <xdr:sp macro="" textlink="">
      <xdr:nvSpPr>
        <xdr:cNvPr id="459" name="テキスト ボックス 458"/>
        <xdr:cNvSpPr txBox="1"/>
      </xdr:nvSpPr>
      <xdr:spPr>
        <a:xfrm>
          <a:off x="15798800" y="3148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110490</xdr:rowOff>
    </xdr:from>
    <xdr:to>
      <xdr:col>22</xdr:col>
      <xdr:colOff>254000</xdr:colOff>
      <xdr:row>19</xdr:row>
      <xdr:rowOff>40640</xdr:rowOff>
    </xdr:to>
    <xdr:sp macro="" textlink="">
      <xdr:nvSpPr>
        <xdr:cNvPr id="460" name="円/楕円 459"/>
        <xdr:cNvSpPr/>
      </xdr:nvSpPr>
      <xdr:spPr>
        <a:xfrm>
          <a:off x="15240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25417</xdr:rowOff>
    </xdr:from>
    <xdr:ext cx="762000" cy="259045"/>
    <xdr:sp macro="" textlink="">
      <xdr:nvSpPr>
        <xdr:cNvPr id="461" name="テキスト ボックス 460"/>
        <xdr:cNvSpPr txBox="1"/>
      </xdr:nvSpPr>
      <xdr:spPr>
        <a:xfrm>
          <a:off x="14909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141859</xdr:rowOff>
    </xdr:from>
    <xdr:to>
      <xdr:col>21</xdr:col>
      <xdr:colOff>50800</xdr:colOff>
      <xdr:row>19</xdr:row>
      <xdr:rowOff>72009</xdr:rowOff>
    </xdr:to>
    <xdr:sp macro="" textlink="">
      <xdr:nvSpPr>
        <xdr:cNvPr id="462" name="円/楕円 461"/>
        <xdr:cNvSpPr/>
      </xdr:nvSpPr>
      <xdr:spPr>
        <a:xfrm>
          <a:off x="14351000" y="322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56786</xdr:rowOff>
    </xdr:from>
    <xdr:ext cx="762000" cy="259045"/>
    <xdr:sp macro="" textlink="">
      <xdr:nvSpPr>
        <xdr:cNvPr id="463" name="テキスト ボックス 462"/>
        <xdr:cNvSpPr txBox="1"/>
      </xdr:nvSpPr>
      <xdr:spPr>
        <a:xfrm>
          <a:off x="14020800" y="331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49234</xdr:rowOff>
    </xdr:from>
    <xdr:to>
      <xdr:col>19</xdr:col>
      <xdr:colOff>533400</xdr:colOff>
      <xdr:row>19</xdr:row>
      <xdr:rowOff>150834</xdr:rowOff>
    </xdr:to>
    <xdr:sp macro="" textlink="">
      <xdr:nvSpPr>
        <xdr:cNvPr id="464" name="円/楕円 463"/>
        <xdr:cNvSpPr/>
      </xdr:nvSpPr>
      <xdr:spPr>
        <a:xfrm>
          <a:off x="13462000" y="330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135611</xdr:rowOff>
    </xdr:from>
    <xdr:ext cx="762000" cy="259045"/>
    <xdr:sp macro="" textlink="">
      <xdr:nvSpPr>
        <xdr:cNvPr id="465" name="テキスト ボックス 464"/>
        <xdr:cNvSpPr txBox="1"/>
      </xdr:nvSpPr>
      <xdr:spPr>
        <a:xfrm>
          <a:off x="13131800" y="339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26,371
26,219
158.51
11,231,755
10,570,960
644,287
7,456,829
16,970,992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【人件費・人件費に準ずる費用】</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人件費は、前年</a:t>
          </a:r>
          <a:r>
            <a:rPr lang="en-US" altLang="ja-JP" sz="1100" b="0" i="0" baseline="0">
              <a:solidFill>
                <a:sysClr val="windowText" lastClr="000000"/>
              </a:solidFill>
              <a:effectLst/>
              <a:latin typeface="+mn-lt"/>
              <a:ea typeface="+mn-ea"/>
              <a:cs typeface="+mn-cs"/>
            </a:rPr>
            <a:t>16.3</a:t>
          </a:r>
          <a:r>
            <a:rPr lang="ja-JP" altLang="ja-JP" sz="1100" b="0" i="0" baseline="0">
              <a:solidFill>
                <a:sysClr val="windowText" lastClr="000000"/>
              </a:solidFill>
              <a:effectLst/>
              <a:latin typeface="+mn-lt"/>
              <a:ea typeface="+mn-ea"/>
              <a:cs typeface="+mn-cs"/>
            </a:rPr>
            <a:t>％から</a:t>
          </a:r>
          <a:r>
            <a:rPr lang="en-US" altLang="ja-JP" sz="1100" b="0" i="0" baseline="0">
              <a:solidFill>
                <a:sysClr val="windowText" lastClr="000000"/>
              </a:solidFill>
              <a:effectLst/>
              <a:latin typeface="+mn-lt"/>
              <a:ea typeface="+mn-ea"/>
              <a:cs typeface="+mn-cs"/>
            </a:rPr>
            <a:t>15.7</a:t>
          </a:r>
          <a:r>
            <a:rPr lang="ja-JP" altLang="ja-JP" sz="1100" b="0" i="0" baseline="0">
              <a:solidFill>
                <a:sysClr val="windowText" lastClr="000000"/>
              </a:solidFill>
              <a:effectLst/>
              <a:latin typeface="+mn-lt"/>
              <a:ea typeface="+mn-ea"/>
              <a:cs typeface="+mn-cs"/>
            </a:rPr>
            <a:t>％と減少し、Ｈ</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年度からも順次逓減している。　これは、合併により増加した職員数について定員管理により削減していることなどの要因である。　</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富士五湖の内、４湖を抱えその湖畔に集落が点在するため、公共施設の集約が困難な状況があり、人員を削減することがだんだん難しくなっており、さらなる人件費の削減</a:t>
          </a:r>
          <a:r>
            <a:rPr lang="ja-JP" altLang="en-US" sz="1100" b="0" i="0" baseline="0">
              <a:solidFill>
                <a:sysClr val="windowText" lastClr="000000"/>
              </a:solidFill>
              <a:effectLst/>
              <a:latin typeface="+mn-lt"/>
              <a:ea typeface="+mn-ea"/>
              <a:cs typeface="+mn-cs"/>
            </a:rPr>
            <a:t>のため</a:t>
          </a:r>
          <a:r>
            <a:rPr lang="ja-JP" altLang="ja-JP" sz="1100" b="0" i="0" baseline="0">
              <a:solidFill>
                <a:sysClr val="windowText" lastClr="000000"/>
              </a:solidFill>
              <a:effectLst/>
              <a:latin typeface="+mn-lt"/>
              <a:ea typeface="+mn-ea"/>
              <a:cs typeface="+mn-cs"/>
            </a:rPr>
            <a:t>指定管理の導入</a:t>
          </a:r>
          <a:r>
            <a:rPr lang="ja-JP" altLang="en-US" sz="1100" b="0" i="0" baseline="0">
              <a:solidFill>
                <a:sysClr val="windowText" lastClr="000000"/>
              </a:solidFill>
              <a:effectLst/>
              <a:latin typeface="+mn-lt"/>
              <a:ea typeface="+mn-ea"/>
              <a:cs typeface="+mn-cs"/>
            </a:rPr>
            <a:t>など</a:t>
          </a:r>
          <a:r>
            <a:rPr lang="ja-JP" altLang="ja-JP" sz="1100" b="0" i="0" baseline="0">
              <a:solidFill>
                <a:sysClr val="windowText" lastClr="000000"/>
              </a:solidFill>
              <a:effectLst/>
              <a:latin typeface="+mn-lt"/>
              <a:ea typeface="+mn-ea"/>
              <a:cs typeface="+mn-cs"/>
            </a:rPr>
            <a:t>検討</a:t>
          </a:r>
          <a:r>
            <a:rPr lang="ja-JP" altLang="en-US" sz="1100" b="0" i="0" baseline="0">
              <a:solidFill>
                <a:sysClr val="windowText" lastClr="000000"/>
              </a:solidFill>
              <a:effectLst/>
              <a:latin typeface="+mn-lt"/>
              <a:ea typeface="+mn-ea"/>
              <a:cs typeface="+mn-cs"/>
            </a:rPr>
            <a:t>している。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159004</xdr:rowOff>
    </xdr:from>
    <xdr:to>
      <xdr:col>7</xdr:col>
      <xdr:colOff>15875</xdr:colOff>
      <xdr:row>35</xdr:row>
      <xdr:rowOff>14986</xdr:rowOff>
    </xdr:to>
    <xdr:cxnSp macro="">
      <xdr:nvCxnSpPr>
        <xdr:cNvPr id="63" name="直線コネクタ 62"/>
        <xdr:cNvCxnSpPr/>
      </xdr:nvCxnSpPr>
      <xdr:spPr>
        <a:xfrm flipV="1">
          <a:off x="3987800" y="59883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14986</xdr:rowOff>
    </xdr:from>
    <xdr:to>
      <xdr:col>5</xdr:col>
      <xdr:colOff>549275</xdr:colOff>
      <xdr:row>35</xdr:row>
      <xdr:rowOff>74422</xdr:rowOff>
    </xdr:to>
    <xdr:cxnSp macro="">
      <xdr:nvCxnSpPr>
        <xdr:cNvPr id="66" name="直線コネクタ 65"/>
        <xdr:cNvCxnSpPr/>
      </xdr:nvCxnSpPr>
      <xdr:spPr>
        <a:xfrm flipV="1">
          <a:off x="3098800" y="60157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74422</xdr:rowOff>
    </xdr:from>
    <xdr:to>
      <xdr:col>4</xdr:col>
      <xdr:colOff>346075</xdr:colOff>
      <xdr:row>35</xdr:row>
      <xdr:rowOff>101854</xdr:rowOff>
    </xdr:to>
    <xdr:cxnSp macro="">
      <xdr:nvCxnSpPr>
        <xdr:cNvPr id="69" name="直線コネクタ 68"/>
        <xdr:cNvCxnSpPr/>
      </xdr:nvCxnSpPr>
      <xdr:spPr>
        <a:xfrm flipV="1">
          <a:off x="2209800" y="6075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101854</xdr:rowOff>
    </xdr:from>
    <xdr:to>
      <xdr:col>3</xdr:col>
      <xdr:colOff>142875</xdr:colOff>
      <xdr:row>35</xdr:row>
      <xdr:rowOff>147574</xdr:rowOff>
    </xdr:to>
    <xdr:cxnSp macro="">
      <xdr:nvCxnSpPr>
        <xdr:cNvPr id="72" name="直線コネクタ 71"/>
        <xdr:cNvCxnSpPr/>
      </xdr:nvCxnSpPr>
      <xdr:spPr>
        <a:xfrm flipV="1">
          <a:off x="1320800" y="61026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108204</xdr:rowOff>
    </xdr:from>
    <xdr:to>
      <xdr:col>7</xdr:col>
      <xdr:colOff>66675</xdr:colOff>
      <xdr:row>35</xdr:row>
      <xdr:rowOff>38354</xdr:rowOff>
    </xdr:to>
    <xdr:sp macro="" textlink="">
      <xdr:nvSpPr>
        <xdr:cNvPr id="82" name="円/楕円 81"/>
        <xdr:cNvSpPr/>
      </xdr:nvSpPr>
      <xdr:spPr>
        <a:xfrm>
          <a:off x="4775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16781</xdr:rowOff>
    </xdr:from>
    <xdr:ext cx="762000" cy="259045"/>
    <xdr:sp macro="" textlink="">
      <xdr:nvSpPr>
        <xdr:cNvPr id="83" name="人件費該当値テキスト"/>
        <xdr:cNvSpPr txBox="1"/>
      </xdr:nvSpPr>
      <xdr:spPr>
        <a:xfrm>
          <a:off x="49149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135636</xdr:rowOff>
    </xdr:from>
    <xdr:to>
      <xdr:col>5</xdr:col>
      <xdr:colOff>600075</xdr:colOff>
      <xdr:row>35</xdr:row>
      <xdr:rowOff>65786</xdr:rowOff>
    </xdr:to>
    <xdr:sp macro="" textlink="">
      <xdr:nvSpPr>
        <xdr:cNvPr id="84" name="円/楕円 83"/>
        <xdr:cNvSpPr/>
      </xdr:nvSpPr>
      <xdr:spPr>
        <a:xfrm>
          <a:off x="3937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75963</xdr:rowOff>
    </xdr:from>
    <xdr:ext cx="736600" cy="259045"/>
    <xdr:sp macro="" textlink="">
      <xdr:nvSpPr>
        <xdr:cNvPr id="85" name="テキスト ボックス 84"/>
        <xdr:cNvSpPr txBox="1"/>
      </xdr:nvSpPr>
      <xdr:spPr>
        <a:xfrm>
          <a:off x="3606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23622</xdr:rowOff>
    </xdr:from>
    <xdr:to>
      <xdr:col>4</xdr:col>
      <xdr:colOff>396875</xdr:colOff>
      <xdr:row>35</xdr:row>
      <xdr:rowOff>125222</xdr:rowOff>
    </xdr:to>
    <xdr:sp macro="" textlink="">
      <xdr:nvSpPr>
        <xdr:cNvPr id="86" name="円/楕円 85"/>
        <xdr:cNvSpPr/>
      </xdr:nvSpPr>
      <xdr:spPr>
        <a:xfrm>
          <a:off x="3048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135399</xdr:rowOff>
    </xdr:from>
    <xdr:ext cx="762000" cy="259045"/>
    <xdr:sp macro="" textlink="">
      <xdr:nvSpPr>
        <xdr:cNvPr id="87" name="テキスト ボックス 86"/>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51054</xdr:rowOff>
    </xdr:from>
    <xdr:to>
      <xdr:col>3</xdr:col>
      <xdr:colOff>193675</xdr:colOff>
      <xdr:row>35</xdr:row>
      <xdr:rowOff>152654</xdr:rowOff>
    </xdr:to>
    <xdr:sp macro="" textlink="">
      <xdr:nvSpPr>
        <xdr:cNvPr id="88" name="円/楕円 87"/>
        <xdr:cNvSpPr/>
      </xdr:nvSpPr>
      <xdr:spPr>
        <a:xfrm>
          <a:off x="2159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162831</xdr:rowOff>
    </xdr:from>
    <xdr:ext cx="762000" cy="259045"/>
    <xdr:sp macro="" textlink="">
      <xdr:nvSpPr>
        <xdr:cNvPr id="89" name="テキスト ボックス 88"/>
        <xdr:cNvSpPr txBox="1"/>
      </xdr:nvSpPr>
      <xdr:spPr>
        <a:xfrm>
          <a:off x="1828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96774</xdr:rowOff>
    </xdr:from>
    <xdr:to>
      <xdr:col>1</xdr:col>
      <xdr:colOff>676275</xdr:colOff>
      <xdr:row>36</xdr:row>
      <xdr:rowOff>26924</xdr:rowOff>
    </xdr:to>
    <xdr:sp macro="" textlink="">
      <xdr:nvSpPr>
        <xdr:cNvPr id="90" name="円/楕円 89"/>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37101</xdr:rowOff>
    </xdr:from>
    <xdr:ext cx="762000" cy="259045"/>
    <xdr:sp macro="" textlink="">
      <xdr:nvSpPr>
        <xdr:cNvPr id="91" name="テキスト ボックス 90"/>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主に定員管理による人件費の減に係る臨時職員や嘱託職員の増により、数値</a:t>
          </a:r>
          <a:r>
            <a:rPr lang="ja-JP" altLang="en-US" sz="1100" b="0" i="0" baseline="0">
              <a:solidFill>
                <a:sysClr val="windowText" lastClr="000000"/>
              </a:solidFill>
              <a:effectLst/>
              <a:latin typeface="+mn-lt"/>
              <a:ea typeface="+mn-ea"/>
              <a:cs typeface="+mn-cs"/>
            </a:rPr>
            <a:t>が上昇したものであることから、今後、これらの</a:t>
          </a:r>
          <a:r>
            <a:rPr lang="ja-JP" altLang="ja-JP" sz="1100" b="0" i="0" baseline="0">
              <a:solidFill>
                <a:sysClr val="windowText" lastClr="000000"/>
              </a:solidFill>
              <a:effectLst/>
              <a:latin typeface="+mn-lt"/>
              <a:ea typeface="+mn-ea"/>
              <a:cs typeface="+mn-cs"/>
            </a:rPr>
            <a:t>臨時職員や嘱託職員</a:t>
          </a:r>
          <a:r>
            <a:rPr lang="ja-JP" altLang="en-US" sz="1100" b="0" i="0" baseline="0">
              <a:solidFill>
                <a:sysClr val="windowText" lastClr="000000"/>
              </a:solidFill>
              <a:effectLst/>
              <a:latin typeface="+mn-lt"/>
              <a:ea typeface="+mn-ea"/>
              <a:cs typeface="+mn-cs"/>
            </a:rPr>
            <a:t>も縮小するよう</a:t>
          </a:r>
          <a:r>
            <a:rPr lang="ja-JP" altLang="ja-JP" sz="1100" b="0" i="0" baseline="0">
              <a:solidFill>
                <a:sysClr val="windowText" lastClr="000000"/>
              </a:solidFill>
              <a:effectLst/>
              <a:latin typeface="+mn-lt"/>
              <a:ea typeface="+mn-ea"/>
              <a:cs typeface="+mn-cs"/>
            </a:rPr>
            <a:t>配置</a:t>
          </a:r>
          <a:r>
            <a:rPr lang="ja-JP" altLang="en-US" sz="1100" b="0" i="0" baseline="0">
              <a:solidFill>
                <a:sysClr val="windowText" lastClr="000000"/>
              </a:solidFill>
              <a:effectLst/>
              <a:latin typeface="+mn-lt"/>
              <a:ea typeface="+mn-ea"/>
              <a:cs typeface="+mn-cs"/>
            </a:rPr>
            <a:t>を計画的に進める必要がある。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類似団体平均値は、平成</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年度と同水準にあるが、当町では、0</a:t>
          </a:r>
          <a:r>
            <a:rPr lang="en-US" altLang="ja-JP" sz="1100" b="0" i="0" baseline="0">
              <a:solidFill>
                <a:sysClr val="windowText" lastClr="000000"/>
              </a:solidFill>
              <a:effectLst/>
              <a:latin typeface="+mn-lt"/>
              <a:ea typeface="+mn-ea"/>
              <a:cs typeface="+mn-cs"/>
            </a:rPr>
            <a:t>6</a:t>
          </a:r>
          <a:r>
            <a:rPr lang="ja-JP" altLang="ja-JP" sz="1100" b="0" i="0" baseline="0">
              <a:solidFill>
                <a:sysClr val="windowText" lastClr="000000"/>
              </a:solidFill>
              <a:effectLst/>
              <a:latin typeface="+mn-lt"/>
              <a:ea typeface="+mn-ea"/>
              <a:cs typeface="+mn-cs"/>
            </a:rPr>
            <a:t>4ポイント上昇していることから、合併のスケールメリットを生かした行政のスリム化に対応する必要がある。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10414</xdr:rowOff>
    </xdr:from>
    <xdr:to>
      <xdr:col>24</xdr:col>
      <xdr:colOff>31750</xdr:colOff>
      <xdr:row>17</xdr:row>
      <xdr:rowOff>69850</xdr:rowOff>
    </xdr:to>
    <xdr:cxnSp macro="">
      <xdr:nvCxnSpPr>
        <xdr:cNvPr id="121" name="直線コネクタ 120"/>
        <xdr:cNvCxnSpPr/>
      </xdr:nvCxnSpPr>
      <xdr:spPr>
        <a:xfrm>
          <a:off x="15671800" y="29250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163576</xdr:rowOff>
    </xdr:from>
    <xdr:to>
      <xdr:col>22</xdr:col>
      <xdr:colOff>565150</xdr:colOff>
      <xdr:row>17</xdr:row>
      <xdr:rowOff>10414</xdr:rowOff>
    </xdr:to>
    <xdr:cxnSp macro="">
      <xdr:nvCxnSpPr>
        <xdr:cNvPr id="124" name="直線コネクタ 123"/>
        <xdr:cNvCxnSpPr/>
      </xdr:nvCxnSpPr>
      <xdr:spPr>
        <a:xfrm>
          <a:off x="14782800" y="2906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108712</xdr:rowOff>
    </xdr:from>
    <xdr:to>
      <xdr:col>21</xdr:col>
      <xdr:colOff>361950</xdr:colOff>
      <xdr:row>16</xdr:row>
      <xdr:rowOff>163576</xdr:rowOff>
    </xdr:to>
    <xdr:cxnSp macro="">
      <xdr:nvCxnSpPr>
        <xdr:cNvPr id="127" name="直線コネクタ 126"/>
        <xdr:cNvCxnSpPr/>
      </xdr:nvCxnSpPr>
      <xdr:spPr>
        <a:xfrm>
          <a:off x="13893800" y="28519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108712</xdr:rowOff>
    </xdr:from>
    <xdr:to>
      <xdr:col>20</xdr:col>
      <xdr:colOff>158750</xdr:colOff>
      <xdr:row>16</xdr:row>
      <xdr:rowOff>127000</xdr:rowOff>
    </xdr:to>
    <xdr:cxnSp macro="">
      <xdr:nvCxnSpPr>
        <xdr:cNvPr id="130" name="直線コネクタ 129"/>
        <xdr:cNvCxnSpPr/>
      </xdr:nvCxnSpPr>
      <xdr:spPr>
        <a:xfrm flipV="1">
          <a:off x="13004800" y="2851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0" name="円/楕円 139"/>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35577</xdr:rowOff>
    </xdr:from>
    <xdr:ext cx="762000" cy="259045"/>
    <xdr:sp macro="" textlink="">
      <xdr:nvSpPr>
        <xdr:cNvPr id="141"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131064</xdr:rowOff>
    </xdr:from>
    <xdr:to>
      <xdr:col>22</xdr:col>
      <xdr:colOff>615950</xdr:colOff>
      <xdr:row>17</xdr:row>
      <xdr:rowOff>61214</xdr:rowOff>
    </xdr:to>
    <xdr:sp macro="" textlink="">
      <xdr:nvSpPr>
        <xdr:cNvPr id="142" name="円/楕円 141"/>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71391</xdr:rowOff>
    </xdr:from>
    <xdr:ext cx="736600" cy="259045"/>
    <xdr:sp macro="" textlink="">
      <xdr:nvSpPr>
        <xdr:cNvPr id="143" name="テキスト ボックス 142"/>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112776</xdr:rowOff>
    </xdr:from>
    <xdr:to>
      <xdr:col>21</xdr:col>
      <xdr:colOff>412750</xdr:colOff>
      <xdr:row>17</xdr:row>
      <xdr:rowOff>42926</xdr:rowOff>
    </xdr:to>
    <xdr:sp macro="" textlink="">
      <xdr:nvSpPr>
        <xdr:cNvPr id="144" name="円/楕円 143"/>
        <xdr:cNvSpPr/>
      </xdr:nvSpPr>
      <xdr:spPr>
        <a:xfrm>
          <a:off x="14732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53103</xdr:rowOff>
    </xdr:from>
    <xdr:ext cx="762000" cy="259045"/>
    <xdr:sp macro="" textlink="">
      <xdr:nvSpPr>
        <xdr:cNvPr id="145" name="テキスト ボックス 144"/>
        <xdr:cNvSpPr txBox="1"/>
      </xdr:nvSpPr>
      <xdr:spPr>
        <a:xfrm>
          <a:off x="14401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57912</xdr:rowOff>
    </xdr:from>
    <xdr:to>
      <xdr:col>20</xdr:col>
      <xdr:colOff>209550</xdr:colOff>
      <xdr:row>16</xdr:row>
      <xdr:rowOff>159512</xdr:rowOff>
    </xdr:to>
    <xdr:sp macro="" textlink="">
      <xdr:nvSpPr>
        <xdr:cNvPr id="146" name="円/楕円 145"/>
        <xdr:cNvSpPr/>
      </xdr:nvSpPr>
      <xdr:spPr>
        <a:xfrm>
          <a:off x="13843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169689</xdr:rowOff>
    </xdr:from>
    <xdr:ext cx="762000" cy="259045"/>
    <xdr:sp macro="" textlink="">
      <xdr:nvSpPr>
        <xdr:cNvPr id="147" name="テキスト ボックス 146"/>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48" name="円/楕円 147"/>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9" name="テキスト ボックス 148"/>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Ｈ</a:t>
          </a:r>
          <a:r>
            <a:rPr lang="en-US" altLang="ja-JP" sz="1100" b="0" i="0" baseline="0">
              <a:solidFill>
                <a:schemeClr val="tx1"/>
              </a:solidFill>
              <a:effectLst/>
              <a:latin typeface="+mn-lt"/>
              <a:ea typeface="+mn-ea"/>
              <a:cs typeface="+mn-cs"/>
            </a:rPr>
            <a:t>24</a:t>
          </a:r>
          <a:r>
            <a:rPr lang="ja-JP" altLang="en-US" sz="1100" b="0" i="0" baseline="0">
              <a:solidFill>
                <a:schemeClr val="tx1"/>
              </a:solidFill>
              <a:effectLst/>
              <a:latin typeface="+mn-lt"/>
              <a:ea typeface="+mn-ea"/>
              <a:cs typeface="+mn-cs"/>
            </a:rPr>
            <a:t>年度は、一時下降したが、Ｈ</a:t>
          </a:r>
          <a:r>
            <a:rPr lang="en-US" altLang="ja-JP" sz="1100" b="0" i="0" baseline="0">
              <a:solidFill>
                <a:schemeClr val="tx1"/>
              </a:solidFill>
              <a:effectLst/>
              <a:latin typeface="+mn-lt"/>
              <a:ea typeface="+mn-ea"/>
              <a:cs typeface="+mn-cs"/>
            </a:rPr>
            <a:t>21</a:t>
          </a:r>
          <a:r>
            <a:rPr lang="ja-JP" altLang="en-US" sz="1100" b="0" i="0" baseline="0">
              <a:solidFill>
                <a:schemeClr val="tx1"/>
              </a:solidFill>
              <a:effectLst/>
              <a:latin typeface="+mn-lt"/>
              <a:ea typeface="+mn-ea"/>
              <a:cs typeface="+mn-cs"/>
            </a:rPr>
            <a:t>年度から上昇傾向が進んでおり、類似団体平均と同水準となった。　この主な要因は、介護給付・訓練等給付事業や自立支援医療事業などの増によるものとなっている。　</a:t>
          </a:r>
          <a:r>
            <a:rPr lang="ja-JP" altLang="ja-JP" sz="1100" b="0" i="0" baseline="0">
              <a:solidFill>
                <a:schemeClr val="tx1"/>
              </a:solidFill>
              <a:effectLst/>
              <a:latin typeface="+mn-lt"/>
              <a:ea typeface="+mn-ea"/>
              <a:cs typeface="+mn-cs"/>
            </a:rPr>
            <a:t>扶助費が増加する傾向の中で、健康増進事業を実施するなどして、今後も扶助費の抑制を図る必要がある。</a:t>
          </a:r>
          <a:endParaRPr lang="ja-JP" altLang="ja-JP" sz="1400">
            <a:solidFill>
              <a:schemeClr val="tx1"/>
            </a:solidFill>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29028</xdr:rowOff>
    </xdr:from>
    <xdr:to>
      <xdr:col>7</xdr:col>
      <xdr:colOff>15875</xdr:colOff>
      <xdr:row>57</xdr:row>
      <xdr:rowOff>69850</xdr:rowOff>
    </xdr:to>
    <xdr:cxnSp macro="">
      <xdr:nvCxnSpPr>
        <xdr:cNvPr id="184" name="直線コネクタ 183"/>
        <xdr:cNvCxnSpPr/>
      </xdr:nvCxnSpPr>
      <xdr:spPr>
        <a:xfrm>
          <a:off x="3987800" y="9630228"/>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29028</xdr:rowOff>
    </xdr:from>
    <xdr:to>
      <xdr:col>5</xdr:col>
      <xdr:colOff>549275</xdr:colOff>
      <xdr:row>56</xdr:row>
      <xdr:rowOff>159657</xdr:rowOff>
    </xdr:to>
    <xdr:cxnSp macro="">
      <xdr:nvCxnSpPr>
        <xdr:cNvPr id="187" name="直線コネクタ 186"/>
        <xdr:cNvCxnSpPr/>
      </xdr:nvCxnSpPr>
      <xdr:spPr>
        <a:xfrm flipV="1">
          <a:off x="3098800" y="96302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102507</xdr:rowOff>
    </xdr:from>
    <xdr:to>
      <xdr:col>4</xdr:col>
      <xdr:colOff>346075</xdr:colOff>
      <xdr:row>56</xdr:row>
      <xdr:rowOff>159657</xdr:rowOff>
    </xdr:to>
    <xdr:cxnSp macro="">
      <xdr:nvCxnSpPr>
        <xdr:cNvPr id="190" name="直線コネクタ 189"/>
        <xdr:cNvCxnSpPr/>
      </xdr:nvCxnSpPr>
      <xdr:spPr>
        <a:xfrm>
          <a:off x="2209800" y="95322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55</xdr:row>
      <xdr:rowOff>102507</xdr:rowOff>
    </xdr:to>
    <xdr:cxnSp macro="">
      <xdr:nvCxnSpPr>
        <xdr:cNvPr id="193" name="直線コネクタ 192"/>
        <xdr:cNvCxnSpPr/>
      </xdr:nvCxnSpPr>
      <xdr:spPr>
        <a:xfrm>
          <a:off x="1320800" y="93689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3" name="円/楕円 202"/>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4"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149678</xdr:rowOff>
    </xdr:from>
    <xdr:to>
      <xdr:col>5</xdr:col>
      <xdr:colOff>600075</xdr:colOff>
      <xdr:row>56</xdr:row>
      <xdr:rowOff>79828</xdr:rowOff>
    </xdr:to>
    <xdr:sp macro="" textlink="">
      <xdr:nvSpPr>
        <xdr:cNvPr id="205" name="円/楕円 204"/>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206" name="テキスト ボックス 205"/>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108857</xdr:rowOff>
    </xdr:from>
    <xdr:to>
      <xdr:col>4</xdr:col>
      <xdr:colOff>396875</xdr:colOff>
      <xdr:row>57</xdr:row>
      <xdr:rowOff>39007</xdr:rowOff>
    </xdr:to>
    <xdr:sp macro="" textlink="">
      <xdr:nvSpPr>
        <xdr:cNvPr id="207" name="円/楕円 206"/>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23784</xdr:rowOff>
    </xdr:from>
    <xdr:ext cx="762000" cy="259045"/>
    <xdr:sp macro="" textlink="">
      <xdr:nvSpPr>
        <xdr:cNvPr id="208" name="テキスト ボックス 207"/>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51707</xdr:rowOff>
    </xdr:from>
    <xdr:to>
      <xdr:col>3</xdr:col>
      <xdr:colOff>193675</xdr:colOff>
      <xdr:row>55</xdr:row>
      <xdr:rowOff>153307</xdr:rowOff>
    </xdr:to>
    <xdr:sp macro="" textlink="">
      <xdr:nvSpPr>
        <xdr:cNvPr id="209" name="円/楕円 208"/>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10" name="テキスト ボックス 209"/>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1" name="円/楕円 210"/>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2" name="テキスト ボックス 211"/>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　経常収支比率が、7.</a:t>
          </a:r>
          <a:r>
            <a:rPr lang="en-US" altLang="ja-JP" sz="1100" b="0" i="0" baseline="0">
              <a:solidFill>
                <a:schemeClr val="tx1"/>
              </a:solidFill>
              <a:effectLst/>
              <a:latin typeface="+mn-lt"/>
              <a:ea typeface="+mn-ea"/>
              <a:cs typeface="+mn-cs"/>
            </a:rPr>
            <a:t>4</a:t>
          </a:r>
          <a:r>
            <a:rPr lang="ja-JP" altLang="ja-JP" sz="1100" b="0" i="0" baseline="0">
              <a:solidFill>
                <a:schemeClr val="tx1"/>
              </a:solidFill>
              <a:effectLst/>
              <a:latin typeface="+mn-lt"/>
              <a:ea typeface="+mn-ea"/>
              <a:cs typeface="+mn-cs"/>
            </a:rPr>
            <a:t>％から7.</a:t>
          </a:r>
          <a:r>
            <a:rPr lang="en-US" altLang="ja-JP" sz="1100" b="0" i="0" baseline="0">
              <a:solidFill>
                <a:schemeClr val="tx1"/>
              </a:solidFill>
              <a:effectLst/>
              <a:latin typeface="+mn-lt"/>
              <a:ea typeface="+mn-ea"/>
              <a:cs typeface="+mn-cs"/>
            </a:rPr>
            <a:t>6</a:t>
          </a:r>
          <a:r>
            <a:rPr lang="ja-JP" altLang="ja-JP" sz="1100" b="0" i="0" baseline="0">
              <a:solidFill>
                <a:schemeClr val="tx1"/>
              </a:solidFill>
              <a:effectLst/>
              <a:latin typeface="+mn-lt"/>
              <a:ea typeface="+mn-ea"/>
              <a:cs typeface="+mn-cs"/>
            </a:rPr>
            <a:t>％と昨年と同水準にある。　その内訳は、繰出金が6.</a:t>
          </a:r>
          <a:r>
            <a:rPr lang="en-US" altLang="ja-JP" sz="1100" b="0" i="0" baseline="0">
              <a:solidFill>
                <a:schemeClr val="tx1"/>
              </a:solidFill>
              <a:effectLst/>
              <a:latin typeface="+mn-lt"/>
              <a:ea typeface="+mn-ea"/>
              <a:cs typeface="+mn-cs"/>
            </a:rPr>
            <a:t>6</a:t>
          </a:r>
          <a:r>
            <a:rPr lang="ja-JP" altLang="ja-JP" sz="1100" b="0" i="0" baseline="0">
              <a:solidFill>
                <a:schemeClr val="tx1"/>
              </a:solidFill>
              <a:effectLst/>
              <a:latin typeface="+mn-lt"/>
              <a:ea typeface="+mn-ea"/>
              <a:cs typeface="+mn-cs"/>
            </a:rPr>
            <a:t>％から6.</a:t>
          </a:r>
          <a:r>
            <a:rPr lang="en-US" altLang="ja-JP" sz="1100" b="0" i="0" baseline="0">
              <a:solidFill>
                <a:schemeClr val="tx1"/>
              </a:solidFill>
              <a:effectLst/>
              <a:latin typeface="+mn-lt"/>
              <a:ea typeface="+mn-ea"/>
              <a:cs typeface="+mn-cs"/>
            </a:rPr>
            <a:t>8</a:t>
          </a:r>
          <a:r>
            <a:rPr lang="ja-JP" altLang="ja-JP" sz="1100" b="0" i="0" baseline="0">
              <a:solidFill>
                <a:schemeClr val="tx1"/>
              </a:solidFill>
              <a:effectLst/>
              <a:latin typeface="+mn-lt"/>
              <a:ea typeface="+mn-ea"/>
              <a:cs typeface="+mn-cs"/>
            </a:rPr>
            <a:t>％、維持補修費（道路維持補修費等）が0.8％と昨年と同水準にある。　　　</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国保会計や後期高齢者医療保険会計等への</a:t>
          </a:r>
          <a:r>
            <a:rPr lang="ja-JP" altLang="ja-JP" sz="1100" b="0" i="0" baseline="0">
              <a:solidFill>
                <a:schemeClr val="tx1"/>
              </a:solidFill>
              <a:effectLst/>
              <a:latin typeface="+mn-lt"/>
              <a:ea typeface="+mn-ea"/>
              <a:cs typeface="+mn-cs"/>
            </a:rPr>
            <a:t>繰出金が増加しないよう</a:t>
          </a:r>
          <a:r>
            <a:rPr lang="ja-JP" altLang="en-US" sz="1100" b="0" i="0" baseline="0">
              <a:solidFill>
                <a:schemeClr val="tx1"/>
              </a:solidFill>
              <a:effectLst/>
              <a:latin typeface="+mn-lt"/>
              <a:ea typeface="+mn-ea"/>
              <a:cs typeface="+mn-cs"/>
            </a:rPr>
            <a:t>健康のまちづくりの施策を今後も進めることと</a:t>
          </a:r>
          <a:r>
            <a:rPr lang="ja-JP" altLang="ja-JP" sz="1100" b="0" i="0" baseline="0">
              <a:solidFill>
                <a:schemeClr val="tx1"/>
              </a:solidFill>
              <a:effectLst/>
              <a:latin typeface="+mn-lt"/>
              <a:ea typeface="+mn-ea"/>
              <a:cs typeface="+mn-cs"/>
            </a:rPr>
            <a:t>、下水道事業や簡易水道事業の経費の削減と収入の増を図ることとする。</a:t>
          </a:r>
          <a:endParaRPr lang="ja-JP" altLang="ja-JP" sz="1400">
            <a:solidFill>
              <a:schemeClr val="tx1"/>
            </a:solidFill>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5080</xdr:rowOff>
    </xdr:from>
    <xdr:to>
      <xdr:col>24</xdr:col>
      <xdr:colOff>31750</xdr:colOff>
      <xdr:row>54</xdr:row>
      <xdr:rowOff>20320</xdr:rowOff>
    </xdr:to>
    <xdr:cxnSp macro="">
      <xdr:nvCxnSpPr>
        <xdr:cNvPr id="245" name="直線コネクタ 244"/>
        <xdr:cNvCxnSpPr/>
      </xdr:nvCxnSpPr>
      <xdr:spPr>
        <a:xfrm>
          <a:off x="15671800" y="9263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168910</xdr:rowOff>
    </xdr:from>
    <xdr:to>
      <xdr:col>22</xdr:col>
      <xdr:colOff>565150</xdr:colOff>
      <xdr:row>54</xdr:row>
      <xdr:rowOff>5080</xdr:rowOff>
    </xdr:to>
    <xdr:cxnSp macro="">
      <xdr:nvCxnSpPr>
        <xdr:cNvPr id="248" name="直線コネクタ 247"/>
        <xdr:cNvCxnSpPr/>
      </xdr:nvCxnSpPr>
      <xdr:spPr>
        <a:xfrm>
          <a:off x="14782800" y="9255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168910</xdr:rowOff>
    </xdr:from>
    <xdr:to>
      <xdr:col>21</xdr:col>
      <xdr:colOff>361950</xdr:colOff>
      <xdr:row>54</xdr:row>
      <xdr:rowOff>27940</xdr:rowOff>
    </xdr:to>
    <xdr:cxnSp macro="">
      <xdr:nvCxnSpPr>
        <xdr:cNvPr id="251" name="直線コネクタ 250"/>
        <xdr:cNvCxnSpPr/>
      </xdr:nvCxnSpPr>
      <xdr:spPr>
        <a:xfrm flipV="1">
          <a:off x="13893800" y="9255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146050</xdr:rowOff>
    </xdr:from>
    <xdr:to>
      <xdr:col>20</xdr:col>
      <xdr:colOff>158750</xdr:colOff>
      <xdr:row>54</xdr:row>
      <xdr:rowOff>27940</xdr:rowOff>
    </xdr:to>
    <xdr:cxnSp macro="">
      <xdr:nvCxnSpPr>
        <xdr:cNvPr id="254" name="直線コネクタ 253"/>
        <xdr:cNvCxnSpPr/>
      </xdr:nvCxnSpPr>
      <xdr:spPr>
        <a:xfrm>
          <a:off x="13004800" y="9232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140970</xdr:rowOff>
    </xdr:from>
    <xdr:to>
      <xdr:col>24</xdr:col>
      <xdr:colOff>82550</xdr:colOff>
      <xdr:row>54</xdr:row>
      <xdr:rowOff>71120</xdr:rowOff>
    </xdr:to>
    <xdr:sp macro="" textlink="">
      <xdr:nvSpPr>
        <xdr:cNvPr id="264" name="円/楕円 263"/>
        <xdr:cNvSpPr/>
      </xdr:nvSpPr>
      <xdr:spPr>
        <a:xfrm>
          <a:off x="164592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157497</xdr:rowOff>
    </xdr:from>
    <xdr:ext cx="762000" cy="259045"/>
    <xdr:sp macro="" textlink="">
      <xdr:nvSpPr>
        <xdr:cNvPr id="265" name="その他該当値テキスト"/>
        <xdr:cNvSpPr txBox="1"/>
      </xdr:nvSpPr>
      <xdr:spPr>
        <a:xfrm>
          <a:off x="165989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125730</xdr:rowOff>
    </xdr:from>
    <xdr:to>
      <xdr:col>22</xdr:col>
      <xdr:colOff>615950</xdr:colOff>
      <xdr:row>54</xdr:row>
      <xdr:rowOff>55880</xdr:rowOff>
    </xdr:to>
    <xdr:sp macro="" textlink="">
      <xdr:nvSpPr>
        <xdr:cNvPr id="266" name="円/楕円 265"/>
        <xdr:cNvSpPr/>
      </xdr:nvSpPr>
      <xdr:spPr>
        <a:xfrm>
          <a:off x="15621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66057</xdr:rowOff>
    </xdr:from>
    <xdr:ext cx="736600" cy="259045"/>
    <xdr:sp macro="" textlink="">
      <xdr:nvSpPr>
        <xdr:cNvPr id="267" name="テキスト ボックス 266"/>
        <xdr:cNvSpPr txBox="1"/>
      </xdr:nvSpPr>
      <xdr:spPr>
        <a:xfrm>
          <a:off x="15290800" y="898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118110</xdr:rowOff>
    </xdr:from>
    <xdr:to>
      <xdr:col>21</xdr:col>
      <xdr:colOff>412750</xdr:colOff>
      <xdr:row>54</xdr:row>
      <xdr:rowOff>48260</xdr:rowOff>
    </xdr:to>
    <xdr:sp macro="" textlink="">
      <xdr:nvSpPr>
        <xdr:cNvPr id="268" name="円/楕円 267"/>
        <xdr:cNvSpPr/>
      </xdr:nvSpPr>
      <xdr:spPr>
        <a:xfrm>
          <a:off x="14732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58437</xdr:rowOff>
    </xdr:from>
    <xdr:ext cx="762000" cy="259045"/>
    <xdr:sp macro="" textlink="">
      <xdr:nvSpPr>
        <xdr:cNvPr id="269" name="テキスト ボックス 268"/>
        <xdr:cNvSpPr txBox="1"/>
      </xdr:nvSpPr>
      <xdr:spPr>
        <a:xfrm>
          <a:off x="14401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148590</xdr:rowOff>
    </xdr:from>
    <xdr:to>
      <xdr:col>20</xdr:col>
      <xdr:colOff>209550</xdr:colOff>
      <xdr:row>54</xdr:row>
      <xdr:rowOff>78740</xdr:rowOff>
    </xdr:to>
    <xdr:sp macro="" textlink="">
      <xdr:nvSpPr>
        <xdr:cNvPr id="270" name="円/楕円 269"/>
        <xdr:cNvSpPr/>
      </xdr:nvSpPr>
      <xdr:spPr>
        <a:xfrm>
          <a:off x="13843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88917</xdr:rowOff>
    </xdr:from>
    <xdr:ext cx="762000" cy="259045"/>
    <xdr:sp macro="" textlink="">
      <xdr:nvSpPr>
        <xdr:cNvPr id="271" name="テキスト ボックス 270"/>
        <xdr:cNvSpPr txBox="1"/>
      </xdr:nvSpPr>
      <xdr:spPr>
        <a:xfrm>
          <a:off x="13512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95250</xdr:rowOff>
    </xdr:from>
    <xdr:to>
      <xdr:col>19</xdr:col>
      <xdr:colOff>6350</xdr:colOff>
      <xdr:row>54</xdr:row>
      <xdr:rowOff>25400</xdr:rowOff>
    </xdr:to>
    <xdr:sp macro="" textlink="">
      <xdr:nvSpPr>
        <xdr:cNvPr id="272" name="円/楕円 271"/>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35577</xdr:rowOff>
    </xdr:from>
    <xdr:ext cx="762000" cy="259045"/>
    <xdr:sp macro="" textlink="">
      <xdr:nvSpPr>
        <xdr:cNvPr id="273" name="テキスト ボックス 272"/>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　補助費の主なものは、 町が団体や個人に対して行っている補助金等で、そのうち、町の単独で行う補助交付金は、その補助事業の内容が町の政策目標と一致し、その効果が町民の利益として反映されることが必要であるが、一旦、交付が決定されると慣例的に、漫然と継続される傾向にある。　</a:t>
          </a:r>
          <a:r>
            <a:rPr lang="ja-JP" altLang="en-US" sz="1100" b="0" i="0" baseline="0">
              <a:solidFill>
                <a:schemeClr val="tx1"/>
              </a:solidFill>
              <a:effectLst/>
              <a:latin typeface="+mn-lt"/>
              <a:ea typeface="+mn-ea"/>
              <a:cs typeface="+mn-cs"/>
            </a:rPr>
            <a:t>Ｈ</a:t>
          </a:r>
          <a:r>
            <a:rPr lang="en-US" altLang="ja-JP" sz="1100" b="0" i="0" baseline="0">
              <a:solidFill>
                <a:schemeClr val="tx1"/>
              </a:solidFill>
              <a:effectLst/>
              <a:latin typeface="+mn-lt"/>
              <a:ea typeface="+mn-ea"/>
              <a:cs typeface="+mn-cs"/>
            </a:rPr>
            <a:t>25</a:t>
          </a:r>
          <a:r>
            <a:rPr lang="ja-JP" altLang="en-US" sz="1100" b="0" i="0" baseline="0">
              <a:solidFill>
                <a:schemeClr val="tx1"/>
              </a:solidFill>
              <a:effectLst/>
              <a:latin typeface="+mn-lt"/>
              <a:ea typeface="+mn-ea"/>
              <a:cs typeface="+mn-cs"/>
            </a:rPr>
            <a:t>年度において、財政基本計画を策定した中でこの補助金について今後、</a:t>
          </a:r>
          <a:r>
            <a:rPr lang="ja-JP" altLang="ja-JP" sz="1100" b="0" i="0" baseline="0">
              <a:solidFill>
                <a:schemeClr val="tx1"/>
              </a:solidFill>
              <a:effectLst/>
              <a:latin typeface="+mn-lt"/>
              <a:ea typeface="+mn-ea"/>
              <a:cs typeface="+mn-cs"/>
            </a:rPr>
            <a:t>その事業が、公益性のある事業であるか、公平性、透明性が確保されているかなど、効果が町民に寄与しているか確認することにより、適正な補助金額</a:t>
          </a:r>
          <a:r>
            <a:rPr lang="ja-JP" altLang="en-US" sz="1100" b="0" i="0" baseline="0">
              <a:solidFill>
                <a:schemeClr val="tx1"/>
              </a:solidFill>
              <a:effectLst/>
              <a:latin typeface="+mn-lt"/>
              <a:ea typeface="+mn-ea"/>
              <a:cs typeface="+mn-cs"/>
            </a:rPr>
            <a:t>にすることで約</a:t>
          </a:r>
          <a:r>
            <a:rPr lang="en-US" altLang="ja-JP" sz="1100" b="0" i="0" baseline="0">
              <a:solidFill>
                <a:schemeClr val="tx1"/>
              </a:solidFill>
              <a:effectLst/>
              <a:latin typeface="+mn-lt"/>
              <a:ea typeface="+mn-ea"/>
              <a:cs typeface="+mn-cs"/>
            </a:rPr>
            <a:t>2</a:t>
          </a:r>
          <a:r>
            <a:rPr lang="ja-JP" altLang="en-US" sz="1100" b="0" i="0" baseline="0">
              <a:solidFill>
                <a:schemeClr val="tx1"/>
              </a:solidFill>
              <a:effectLst/>
              <a:latin typeface="+mn-lt"/>
              <a:ea typeface="+mn-ea"/>
              <a:cs typeface="+mn-cs"/>
            </a:rPr>
            <a:t>割の縮減を図ることとなっている。</a:t>
          </a:r>
          <a:r>
            <a:rPr lang="ja-JP" altLang="ja-JP" sz="1100" b="0" i="0" baseline="0">
              <a:solidFill>
                <a:schemeClr val="tx1"/>
              </a:solidFill>
              <a:effectLst/>
              <a:latin typeface="+mn-lt"/>
              <a:ea typeface="+mn-ea"/>
              <a:cs typeface="+mn-cs"/>
            </a:rPr>
            <a:t>　併せて、団体の自主・自立性を高め、町民と行政との協働によるまちづくりを推進していくことが必要である。</a:t>
          </a:r>
          <a:endParaRPr lang="ja-JP" altLang="ja-JP" sz="1400">
            <a:solidFill>
              <a:schemeClr val="tx1"/>
            </a:solidFill>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66040</xdr:rowOff>
    </xdr:to>
    <xdr:cxnSp macro="">
      <xdr:nvCxnSpPr>
        <xdr:cNvPr id="306" name="直線コネクタ 305"/>
        <xdr:cNvCxnSpPr/>
      </xdr:nvCxnSpPr>
      <xdr:spPr>
        <a:xfrm>
          <a:off x="15671800" y="6230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20320</xdr:rowOff>
    </xdr:from>
    <xdr:to>
      <xdr:col>22</xdr:col>
      <xdr:colOff>565150</xdr:colOff>
      <xdr:row>36</xdr:row>
      <xdr:rowOff>58420</xdr:rowOff>
    </xdr:to>
    <xdr:cxnSp macro="">
      <xdr:nvCxnSpPr>
        <xdr:cNvPr id="309" name="直線コネクタ 308"/>
        <xdr:cNvCxnSpPr/>
      </xdr:nvCxnSpPr>
      <xdr:spPr>
        <a:xfrm>
          <a:off x="14782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20320</xdr:rowOff>
    </xdr:from>
    <xdr:to>
      <xdr:col>21</xdr:col>
      <xdr:colOff>361950</xdr:colOff>
      <xdr:row>36</xdr:row>
      <xdr:rowOff>81280</xdr:rowOff>
    </xdr:to>
    <xdr:cxnSp macro="">
      <xdr:nvCxnSpPr>
        <xdr:cNvPr id="312" name="直線コネクタ 311"/>
        <xdr:cNvCxnSpPr/>
      </xdr:nvCxnSpPr>
      <xdr:spPr>
        <a:xfrm flipV="1">
          <a:off x="13893800" y="6192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96520</xdr:rowOff>
    </xdr:to>
    <xdr:cxnSp macro="">
      <xdr:nvCxnSpPr>
        <xdr:cNvPr id="315" name="直線コネクタ 314"/>
        <xdr:cNvCxnSpPr/>
      </xdr:nvCxnSpPr>
      <xdr:spPr>
        <a:xfrm flipV="1">
          <a:off x="13004800" y="625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25" name="円/楕円 324"/>
        <xdr:cNvSpPr/>
      </xdr:nvSpPr>
      <xdr:spPr>
        <a:xfrm>
          <a:off x="16459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158767</xdr:rowOff>
    </xdr:from>
    <xdr:ext cx="762000" cy="259045"/>
    <xdr:sp macro="" textlink="">
      <xdr:nvSpPr>
        <xdr:cNvPr id="326" name="補助費等該当値テキスト"/>
        <xdr:cNvSpPr txBox="1"/>
      </xdr:nvSpPr>
      <xdr:spPr>
        <a:xfrm>
          <a:off x="16598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27" name="円/楕円 326"/>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28" name="テキスト ボックス 327"/>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140970</xdr:rowOff>
    </xdr:from>
    <xdr:to>
      <xdr:col>21</xdr:col>
      <xdr:colOff>412750</xdr:colOff>
      <xdr:row>36</xdr:row>
      <xdr:rowOff>71120</xdr:rowOff>
    </xdr:to>
    <xdr:sp macro="" textlink="">
      <xdr:nvSpPr>
        <xdr:cNvPr id="329" name="円/楕円 328"/>
        <xdr:cNvSpPr/>
      </xdr:nvSpPr>
      <xdr:spPr>
        <a:xfrm>
          <a:off x="14732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81297</xdr:rowOff>
    </xdr:from>
    <xdr:ext cx="762000" cy="259045"/>
    <xdr:sp macro="" textlink="">
      <xdr:nvSpPr>
        <xdr:cNvPr id="330" name="テキスト ボックス 329"/>
        <xdr:cNvSpPr txBox="1"/>
      </xdr:nvSpPr>
      <xdr:spPr>
        <a:xfrm>
          <a:off x="14401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31" name="円/楕円 330"/>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32" name="テキスト ボックス 331"/>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33" name="円/楕円 332"/>
        <xdr:cNvSpPr/>
      </xdr:nvSpPr>
      <xdr:spPr>
        <a:xfrm>
          <a:off x="12954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132097</xdr:rowOff>
    </xdr:from>
    <xdr:ext cx="762000" cy="259045"/>
    <xdr:sp macro="" textlink="">
      <xdr:nvSpPr>
        <xdr:cNvPr id="334" name="テキスト ボックス 333"/>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平均値と比較して、比率が高くなっている主要因は、合併以来継続して行っているインフラ整備に加え、平成16･17年度から平成23年度まで行った「まちづくり交付金事業」に対する町負担分の起債として、特に合併特例事業債が増加していることがあげられる。　平成26年度で合併から10年が経過</a:t>
          </a:r>
          <a:r>
            <a:rPr lang="ja-JP" altLang="en-US" sz="1100" b="0" i="0" baseline="0">
              <a:solidFill>
                <a:sysClr val="windowText" lastClr="000000"/>
              </a:solidFill>
              <a:effectLst/>
              <a:latin typeface="+mn-lt"/>
              <a:ea typeface="+mn-ea"/>
              <a:cs typeface="+mn-cs"/>
            </a:rPr>
            <a:t>することとなるが、合併</a:t>
          </a:r>
          <a:r>
            <a:rPr lang="ja-JP" altLang="ja-JP" sz="1100" b="0" i="0" baseline="0">
              <a:solidFill>
                <a:sysClr val="windowText" lastClr="000000"/>
              </a:solidFill>
              <a:effectLst/>
              <a:latin typeface="+mn-lt"/>
              <a:ea typeface="+mn-ea"/>
              <a:cs typeface="+mn-cs"/>
            </a:rPr>
            <a:t>特例事業債の発行期限は、平成27年度から5年間延長することが可能となった</a:t>
          </a:r>
          <a:r>
            <a:rPr lang="ja-JP" altLang="en-US" sz="1100" b="0" i="0" baseline="0">
              <a:solidFill>
                <a:sysClr val="windowText" lastClr="000000"/>
              </a:solidFill>
              <a:effectLst/>
              <a:latin typeface="+mn-lt"/>
              <a:ea typeface="+mn-ea"/>
              <a:cs typeface="+mn-cs"/>
            </a:rPr>
            <a:t>ため、今後の数年間についても新町建設計画のインフラ事業が継続されることとなることから、</a:t>
          </a:r>
          <a:r>
            <a:rPr lang="ja-JP" altLang="ja-JP" sz="1100" b="0" i="0" baseline="0">
              <a:solidFill>
                <a:sysClr val="windowText" lastClr="000000"/>
              </a:solidFill>
              <a:effectLst/>
              <a:latin typeface="+mn-lt"/>
              <a:ea typeface="+mn-ea"/>
              <a:cs typeface="+mn-cs"/>
            </a:rPr>
            <a:t>臨時財政対策債などを除いた公債費</a:t>
          </a:r>
          <a:r>
            <a:rPr lang="ja-JP" altLang="en-US" sz="1100" b="0" i="0" baseline="0">
              <a:solidFill>
                <a:sysClr val="windowText" lastClr="000000"/>
              </a:solidFill>
              <a:effectLst/>
              <a:latin typeface="+mn-lt"/>
              <a:ea typeface="+mn-ea"/>
              <a:cs typeface="+mn-cs"/>
            </a:rPr>
            <a:t>で</a:t>
          </a:r>
          <a:r>
            <a:rPr lang="ja-JP" altLang="ja-JP" sz="1100" b="0" i="0" baseline="0">
              <a:solidFill>
                <a:sysClr val="windowText" lastClr="000000"/>
              </a:solidFill>
              <a:effectLst/>
              <a:latin typeface="+mn-lt"/>
              <a:ea typeface="+mn-ea"/>
              <a:cs typeface="+mn-cs"/>
            </a:rPr>
            <a:t>は、</a:t>
          </a:r>
          <a:r>
            <a:rPr lang="ja-JP" altLang="en-US" sz="1100" b="0" i="0" baseline="0">
              <a:solidFill>
                <a:sysClr val="windowText" lastClr="000000"/>
              </a:solidFill>
              <a:effectLst/>
              <a:latin typeface="+mn-lt"/>
              <a:ea typeface="+mn-ea"/>
              <a:cs typeface="+mn-cs"/>
            </a:rPr>
            <a:t>現状レベルが</a:t>
          </a:r>
          <a:r>
            <a:rPr lang="ja-JP" altLang="ja-JP" sz="1100" b="0" i="0" baseline="0">
              <a:solidFill>
                <a:sysClr val="windowText" lastClr="000000"/>
              </a:solidFill>
              <a:effectLst/>
              <a:latin typeface="+mn-lt"/>
              <a:ea typeface="+mn-ea"/>
              <a:cs typeface="+mn-cs"/>
            </a:rPr>
            <a:t>見込まれる。　</a:t>
          </a:r>
          <a:r>
            <a:rPr lang="ja-JP" altLang="en-US" sz="1100" b="0" i="0" baseline="0">
              <a:solidFill>
                <a:sysClr val="windowText" lastClr="000000"/>
              </a:solidFill>
              <a:effectLst/>
              <a:latin typeface="+mn-lt"/>
              <a:ea typeface="+mn-ea"/>
              <a:cs typeface="+mn-cs"/>
            </a:rPr>
            <a:t>こうした状況の中であっても、</a:t>
          </a:r>
          <a:r>
            <a:rPr lang="ja-JP" altLang="ja-JP" sz="1100" b="0" i="0" baseline="0">
              <a:solidFill>
                <a:sysClr val="windowText" lastClr="000000"/>
              </a:solidFill>
              <a:effectLst/>
              <a:latin typeface="+mn-lt"/>
              <a:ea typeface="+mn-ea"/>
              <a:cs typeface="+mn-cs"/>
            </a:rPr>
            <a:t>普通建設事業の事業を抑制するなど新規発行債を控えるように努める。　また、臨時財政対策債を除いた起債の残高は、平成</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年度からほぼ同水準となっている。</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53848</xdr:rowOff>
    </xdr:from>
    <xdr:to>
      <xdr:col>7</xdr:col>
      <xdr:colOff>15875</xdr:colOff>
      <xdr:row>78</xdr:row>
      <xdr:rowOff>85852</xdr:rowOff>
    </xdr:to>
    <xdr:cxnSp macro="">
      <xdr:nvCxnSpPr>
        <xdr:cNvPr id="364" name="直線コネクタ 363"/>
        <xdr:cNvCxnSpPr/>
      </xdr:nvCxnSpPr>
      <xdr:spPr>
        <a:xfrm>
          <a:off x="3987800" y="134269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49276</xdr:rowOff>
    </xdr:from>
    <xdr:to>
      <xdr:col>5</xdr:col>
      <xdr:colOff>549275</xdr:colOff>
      <xdr:row>78</xdr:row>
      <xdr:rowOff>53848</xdr:rowOff>
    </xdr:to>
    <xdr:cxnSp macro="">
      <xdr:nvCxnSpPr>
        <xdr:cNvPr id="367" name="直線コネクタ 366"/>
        <xdr:cNvCxnSpPr/>
      </xdr:nvCxnSpPr>
      <xdr:spPr>
        <a:xfrm>
          <a:off x="3098800" y="13422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30987</xdr:rowOff>
    </xdr:from>
    <xdr:to>
      <xdr:col>4</xdr:col>
      <xdr:colOff>346075</xdr:colOff>
      <xdr:row>78</xdr:row>
      <xdr:rowOff>49276</xdr:rowOff>
    </xdr:to>
    <xdr:cxnSp macro="">
      <xdr:nvCxnSpPr>
        <xdr:cNvPr id="370" name="直線コネクタ 369"/>
        <xdr:cNvCxnSpPr/>
      </xdr:nvCxnSpPr>
      <xdr:spPr>
        <a:xfrm>
          <a:off x="2209800" y="134040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30987</xdr:rowOff>
    </xdr:from>
    <xdr:to>
      <xdr:col>3</xdr:col>
      <xdr:colOff>142875</xdr:colOff>
      <xdr:row>78</xdr:row>
      <xdr:rowOff>72137</xdr:rowOff>
    </xdr:to>
    <xdr:cxnSp macro="">
      <xdr:nvCxnSpPr>
        <xdr:cNvPr id="373" name="直線コネクタ 372"/>
        <xdr:cNvCxnSpPr/>
      </xdr:nvCxnSpPr>
      <xdr:spPr>
        <a:xfrm flipV="1">
          <a:off x="1320800" y="134040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5" name="テキスト ボックス 374"/>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35052</xdr:rowOff>
    </xdr:from>
    <xdr:to>
      <xdr:col>7</xdr:col>
      <xdr:colOff>66675</xdr:colOff>
      <xdr:row>78</xdr:row>
      <xdr:rowOff>136652</xdr:rowOff>
    </xdr:to>
    <xdr:sp macro="" textlink="">
      <xdr:nvSpPr>
        <xdr:cNvPr id="383" name="円/楕円 382"/>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7129</xdr:rowOff>
    </xdr:from>
    <xdr:ext cx="762000" cy="259045"/>
    <xdr:sp macro="" textlink="">
      <xdr:nvSpPr>
        <xdr:cNvPr id="384"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xdr:rowOff>
    </xdr:from>
    <xdr:to>
      <xdr:col>5</xdr:col>
      <xdr:colOff>600075</xdr:colOff>
      <xdr:row>78</xdr:row>
      <xdr:rowOff>104648</xdr:rowOff>
    </xdr:to>
    <xdr:sp macro="" textlink="">
      <xdr:nvSpPr>
        <xdr:cNvPr id="385" name="円/楕円 384"/>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89425</xdr:rowOff>
    </xdr:from>
    <xdr:ext cx="736600" cy="259045"/>
    <xdr:sp macro="" textlink="">
      <xdr:nvSpPr>
        <xdr:cNvPr id="386" name="テキスト ボックス 385"/>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169926</xdr:rowOff>
    </xdr:from>
    <xdr:to>
      <xdr:col>4</xdr:col>
      <xdr:colOff>396875</xdr:colOff>
      <xdr:row>78</xdr:row>
      <xdr:rowOff>100076</xdr:rowOff>
    </xdr:to>
    <xdr:sp macro="" textlink="">
      <xdr:nvSpPr>
        <xdr:cNvPr id="387" name="円/楕円 386"/>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84853</xdr:rowOff>
    </xdr:from>
    <xdr:ext cx="762000" cy="259045"/>
    <xdr:sp macro="" textlink="">
      <xdr:nvSpPr>
        <xdr:cNvPr id="388" name="テキスト ボックス 387"/>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151637</xdr:rowOff>
    </xdr:from>
    <xdr:to>
      <xdr:col>3</xdr:col>
      <xdr:colOff>193675</xdr:colOff>
      <xdr:row>78</xdr:row>
      <xdr:rowOff>81787</xdr:rowOff>
    </xdr:to>
    <xdr:sp macro="" textlink="">
      <xdr:nvSpPr>
        <xdr:cNvPr id="389" name="円/楕円 388"/>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90" name="テキスト ボックス 389"/>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91" name="円/楕円 390"/>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92" name="テキスト ボックス 391"/>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　全体の経常収支比率は、</a:t>
          </a:r>
          <a:r>
            <a:rPr lang="en-US" altLang="ja-JP" sz="1100" b="0" i="0" baseline="0">
              <a:solidFill>
                <a:schemeClr val="tx1"/>
              </a:solidFill>
              <a:effectLst/>
              <a:latin typeface="+mn-lt"/>
              <a:ea typeface="+mn-ea"/>
              <a:cs typeface="+mn-cs"/>
            </a:rPr>
            <a:t>74.1</a:t>
          </a:r>
          <a:r>
            <a:rPr lang="ja-JP" altLang="en-US" sz="1100" b="0" i="0" baseline="0">
              <a:solidFill>
                <a:schemeClr val="tx1"/>
              </a:solidFill>
              <a:effectLst/>
              <a:latin typeface="+mn-lt"/>
              <a:ea typeface="+mn-ea"/>
              <a:cs typeface="+mn-cs"/>
            </a:rPr>
            <a:t>％から</a:t>
          </a:r>
          <a:r>
            <a:rPr lang="ja-JP" altLang="ja-JP" sz="1100" b="0" i="0" baseline="0">
              <a:solidFill>
                <a:schemeClr val="tx1"/>
              </a:solidFill>
              <a:effectLst/>
              <a:latin typeface="+mn-lt"/>
              <a:ea typeface="+mn-ea"/>
              <a:cs typeface="+mn-cs"/>
            </a:rPr>
            <a:t>7</a:t>
          </a:r>
          <a:r>
            <a:rPr lang="en-US" altLang="ja-JP" sz="1100" b="0" i="0" baseline="0">
              <a:solidFill>
                <a:schemeClr val="tx1"/>
              </a:solidFill>
              <a:effectLst/>
              <a:latin typeface="+mn-lt"/>
              <a:ea typeface="+mn-ea"/>
              <a:cs typeface="+mn-cs"/>
            </a:rPr>
            <a:t>7.1</a:t>
          </a:r>
          <a:r>
            <a:rPr lang="ja-JP" altLang="ja-JP" sz="1100" b="0" i="0" baseline="0">
              <a:solidFill>
                <a:schemeClr val="tx1"/>
              </a:solidFill>
              <a:effectLst/>
              <a:latin typeface="+mn-lt"/>
              <a:ea typeface="+mn-ea"/>
              <a:cs typeface="+mn-cs"/>
            </a:rPr>
            <a:t>％へと</a:t>
          </a:r>
          <a:r>
            <a:rPr lang="ja-JP" altLang="en-US" sz="1100" b="0" i="0" baseline="0">
              <a:solidFill>
                <a:schemeClr val="tx1"/>
              </a:solidFill>
              <a:effectLst/>
              <a:latin typeface="+mn-lt"/>
              <a:ea typeface="+mn-ea"/>
              <a:cs typeface="+mn-cs"/>
            </a:rPr>
            <a:t>上昇</a:t>
          </a:r>
          <a:r>
            <a:rPr lang="ja-JP" altLang="ja-JP" sz="1100" b="0" i="0" baseline="0">
              <a:solidFill>
                <a:schemeClr val="tx1"/>
              </a:solidFill>
              <a:effectLst/>
              <a:latin typeface="+mn-lt"/>
              <a:ea typeface="+mn-ea"/>
              <a:cs typeface="+mn-cs"/>
            </a:rPr>
            <a:t>し、公債費を除いた部分でも、5</a:t>
          </a:r>
          <a:r>
            <a:rPr lang="en-US" altLang="ja-JP" sz="1100" b="0" i="0" baseline="0">
              <a:solidFill>
                <a:schemeClr val="tx1"/>
              </a:solidFill>
              <a:effectLst/>
              <a:latin typeface="+mn-lt"/>
              <a:ea typeface="+mn-ea"/>
              <a:cs typeface="+mn-cs"/>
            </a:rPr>
            <a:t>5.7</a:t>
          </a:r>
          <a:r>
            <a:rPr lang="ja-JP" altLang="ja-JP" sz="1100" b="0" i="0" baseline="0">
              <a:solidFill>
                <a:schemeClr val="tx1"/>
              </a:solidFill>
              <a:effectLst/>
              <a:latin typeface="+mn-lt"/>
              <a:ea typeface="+mn-ea"/>
              <a:cs typeface="+mn-cs"/>
            </a:rPr>
            <a:t>％か</a:t>
          </a:r>
          <a:r>
            <a:rPr lang="ja-JP" altLang="en-US" sz="1100" b="0" i="0" baseline="0">
              <a:solidFill>
                <a:schemeClr val="tx1"/>
              </a:solidFill>
              <a:effectLst/>
              <a:latin typeface="+mn-lt"/>
              <a:ea typeface="+mn-ea"/>
              <a:cs typeface="+mn-cs"/>
            </a:rPr>
            <a:t>ら</a:t>
          </a:r>
          <a:r>
            <a:rPr lang="en-US" altLang="ja-JP" sz="1100" b="0" i="0" baseline="0">
              <a:solidFill>
                <a:schemeClr val="tx1"/>
              </a:solidFill>
              <a:effectLst/>
              <a:latin typeface="+mn-lt"/>
              <a:ea typeface="+mn-ea"/>
              <a:cs typeface="+mn-cs"/>
            </a:rPr>
            <a:t>58.0</a:t>
          </a:r>
          <a:r>
            <a:rPr lang="ja-JP" altLang="ja-JP" sz="1100" b="0" i="0" baseline="0">
              <a:solidFill>
                <a:schemeClr val="tx1"/>
              </a:solidFill>
              <a:effectLst/>
              <a:latin typeface="+mn-lt"/>
              <a:ea typeface="+mn-ea"/>
              <a:cs typeface="+mn-cs"/>
            </a:rPr>
            <a:t>％と</a:t>
          </a:r>
          <a:r>
            <a:rPr lang="ja-JP" altLang="en-US" sz="1100" b="0" i="0" baseline="0">
              <a:solidFill>
                <a:schemeClr val="tx1"/>
              </a:solidFill>
              <a:effectLst/>
              <a:latin typeface="+mn-lt"/>
              <a:ea typeface="+mn-ea"/>
              <a:cs typeface="+mn-cs"/>
            </a:rPr>
            <a:t>上昇</a:t>
          </a:r>
          <a:r>
            <a:rPr lang="ja-JP" altLang="ja-JP" sz="1100" b="0" i="0" baseline="0">
              <a:solidFill>
                <a:schemeClr val="tx1"/>
              </a:solidFill>
              <a:effectLst/>
              <a:latin typeface="+mn-lt"/>
              <a:ea typeface="+mn-ea"/>
              <a:cs typeface="+mn-cs"/>
            </a:rPr>
            <a:t>している。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類似団体平均値が、7</a:t>
          </a:r>
          <a:r>
            <a:rPr lang="en-US" altLang="ja-JP" sz="1100" b="0" i="0" baseline="0">
              <a:solidFill>
                <a:schemeClr val="tx1"/>
              </a:solidFill>
              <a:effectLst/>
              <a:latin typeface="+mn-lt"/>
              <a:ea typeface="+mn-ea"/>
              <a:cs typeface="+mn-cs"/>
            </a:rPr>
            <a:t>2.6</a:t>
          </a:r>
          <a:r>
            <a:rPr lang="ja-JP" altLang="ja-JP" sz="1100" b="0" i="0" baseline="0">
              <a:solidFill>
                <a:schemeClr val="tx1"/>
              </a:solidFill>
              <a:effectLst/>
              <a:latin typeface="+mn-lt"/>
              <a:ea typeface="+mn-ea"/>
              <a:cs typeface="+mn-cs"/>
            </a:rPr>
            <a:t>％ということから考えると、低い水準に</a:t>
          </a:r>
          <a:r>
            <a:rPr lang="ja-JP" altLang="en-US" sz="1100" b="0" i="0" baseline="0">
              <a:solidFill>
                <a:schemeClr val="tx1"/>
              </a:solidFill>
              <a:effectLst/>
              <a:latin typeface="+mn-lt"/>
              <a:ea typeface="+mn-ea"/>
              <a:cs typeface="+mn-cs"/>
            </a:rPr>
            <a:t>あるとも</a:t>
          </a:r>
          <a:r>
            <a:rPr lang="ja-JP" altLang="ja-JP" sz="1100" b="0" i="0" baseline="0">
              <a:solidFill>
                <a:schemeClr val="tx1"/>
              </a:solidFill>
              <a:effectLst/>
              <a:latin typeface="+mn-lt"/>
              <a:ea typeface="+mn-ea"/>
              <a:cs typeface="+mn-cs"/>
            </a:rPr>
            <a:t>言えるが、</a:t>
          </a:r>
          <a:r>
            <a:rPr lang="ja-JP" altLang="en-US" sz="1100" b="0" i="0" baseline="0">
              <a:solidFill>
                <a:schemeClr val="tx1"/>
              </a:solidFill>
              <a:effectLst/>
              <a:latin typeface="+mn-lt"/>
              <a:ea typeface="+mn-ea"/>
              <a:cs typeface="+mn-cs"/>
            </a:rPr>
            <a:t>近年の歳出構造から考えると今後、上昇することが予測されるため、「</a:t>
          </a:r>
          <a:r>
            <a:rPr lang="ja-JP" altLang="ja-JP" sz="1100" b="0" i="0" baseline="0">
              <a:solidFill>
                <a:schemeClr val="tx1"/>
              </a:solidFill>
              <a:effectLst/>
              <a:latin typeface="+mn-lt"/>
              <a:ea typeface="+mn-ea"/>
              <a:cs typeface="+mn-cs"/>
            </a:rPr>
            <a:t>合併から</a:t>
          </a:r>
          <a:r>
            <a:rPr lang="en-US" altLang="ja-JP" sz="1100" b="0" i="0" baseline="0">
              <a:solidFill>
                <a:schemeClr val="tx1"/>
              </a:solidFill>
              <a:effectLst/>
              <a:latin typeface="+mn-lt"/>
              <a:ea typeface="+mn-ea"/>
              <a:cs typeface="+mn-cs"/>
            </a:rPr>
            <a:t>9</a:t>
          </a:r>
          <a:r>
            <a:rPr lang="ja-JP" altLang="ja-JP" sz="1100" b="0" i="0" baseline="0">
              <a:solidFill>
                <a:schemeClr val="tx1"/>
              </a:solidFill>
              <a:effectLst/>
              <a:latin typeface="+mn-lt"/>
              <a:ea typeface="+mn-ea"/>
              <a:cs typeface="+mn-cs"/>
            </a:rPr>
            <a:t>年を経過したなかで、今後もより一層、合併のスケールメリットを生かした行政のスリム化に対応する必要がある。</a:t>
          </a:r>
          <a:endParaRPr lang="ja-JP" altLang="ja-JP" sz="1400">
            <a:solidFill>
              <a:schemeClr val="tx1"/>
            </a:solidFill>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39370</xdr:rowOff>
    </xdr:from>
    <xdr:to>
      <xdr:col>24</xdr:col>
      <xdr:colOff>31750</xdr:colOff>
      <xdr:row>74</xdr:row>
      <xdr:rowOff>127000</xdr:rowOff>
    </xdr:to>
    <xdr:cxnSp macro="">
      <xdr:nvCxnSpPr>
        <xdr:cNvPr id="425" name="直線コネクタ 424"/>
        <xdr:cNvCxnSpPr/>
      </xdr:nvCxnSpPr>
      <xdr:spPr>
        <a:xfrm>
          <a:off x="15671800" y="1272667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39370</xdr:rowOff>
    </xdr:from>
    <xdr:to>
      <xdr:col>22</xdr:col>
      <xdr:colOff>565150</xdr:colOff>
      <xdr:row>74</xdr:row>
      <xdr:rowOff>81280</xdr:rowOff>
    </xdr:to>
    <xdr:cxnSp macro="">
      <xdr:nvCxnSpPr>
        <xdr:cNvPr id="428" name="直線コネクタ 427"/>
        <xdr:cNvCxnSpPr/>
      </xdr:nvCxnSpPr>
      <xdr:spPr>
        <a:xfrm flipV="1">
          <a:off x="14782800" y="12726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50800</xdr:rowOff>
    </xdr:from>
    <xdr:to>
      <xdr:col>21</xdr:col>
      <xdr:colOff>361950</xdr:colOff>
      <xdr:row>74</xdr:row>
      <xdr:rowOff>81280</xdr:rowOff>
    </xdr:to>
    <xdr:cxnSp macro="">
      <xdr:nvCxnSpPr>
        <xdr:cNvPr id="431" name="直線コネクタ 430"/>
        <xdr:cNvCxnSpPr/>
      </xdr:nvCxnSpPr>
      <xdr:spPr>
        <a:xfrm>
          <a:off x="13893800" y="12738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46990</xdr:rowOff>
    </xdr:from>
    <xdr:to>
      <xdr:col>20</xdr:col>
      <xdr:colOff>158750</xdr:colOff>
      <xdr:row>74</xdr:row>
      <xdr:rowOff>50800</xdr:rowOff>
    </xdr:to>
    <xdr:cxnSp macro="">
      <xdr:nvCxnSpPr>
        <xdr:cNvPr id="434" name="直線コネクタ 433"/>
        <xdr:cNvCxnSpPr/>
      </xdr:nvCxnSpPr>
      <xdr:spPr>
        <a:xfrm>
          <a:off x="13004800" y="12734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6" name="テキスト ボックス 43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76200</xdr:rowOff>
    </xdr:from>
    <xdr:to>
      <xdr:col>24</xdr:col>
      <xdr:colOff>82550</xdr:colOff>
      <xdr:row>75</xdr:row>
      <xdr:rowOff>6350</xdr:rowOff>
    </xdr:to>
    <xdr:sp macro="" textlink="">
      <xdr:nvSpPr>
        <xdr:cNvPr id="444" name="円/楕円 443"/>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156227</xdr:rowOff>
    </xdr:from>
    <xdr:ext cx="762000" cy="259045"/>
    <xdr:sp macro="" textlink="">
      <xdr:nvSpPr>
        <xdr:cNvPr id="445" name="公債費以外該当値テキスト"/>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160020</xdr:rowOff>
    </xdr:from>
    <xdr:to>
      <xdr:col>22</xdr:col>
      <xdr:colOff>615950</xdr:colOff>
      <xdr:row>74</xdr:row>
      <xdr:rowOff>90170</xdr:rowOff>
    </xdr:to>
    <xdr:sp macro="" textlink="">
      <xdr:nvSpPr>
        <xdr:cNvPr id="446" name="円/楕円 445"/>
        <xdr:cNvSpPr/>
      </xdr:nvSpPr>
      <xdr:spPr>
        <a:xfrm>
          <a:off x="15621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100347</xdr:rowOff>
    </xdr:from>
    <xdr:ext cx="736600" cy="259045"/>
    <xdr:sp macro="" textlink="">
      <xdr:nvSpPr>
        <xdr:cNvPr id="447" name="テキスト ボックス 446"/>
        <xdr:cNvSpPr txBox="1"/>
      </xdr:nvSpPr>
      <xdr:spPr>
        <a:xfrm>
          <a:off x="15290800" y="1244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30480</xdr:rowOff>
    </xdr:from>
    <xdr:to>
      <xdr:col>21</xdr:col>
      <xdr:colOff>412750</xdr:colOff>
      <xdr:row>74</xdr:row>
      <xdr:rowOff>132080</xdr:rowOff>
    </xdr:to>
    <xdr:sp macro="" textlink="">
      <xdr:nvSpPr>
        <xdr:cNvPr id="448" name="円/楕円 447"/>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142257</xdr:rowOff>
    </xdr:from>
    <xdr:ext cx="762000" cy="259045"/>
    <xdr:sp macro="" textlink="">
      <xdr:nvSpPr>
        <xdr:cNvPr id="449" name="テキスト ボックス 448"/>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0</xdr:rowOff>
    </xdr:from>
    <xdr:to>
      <xdr:col>20</xdr:col>
      <xdr:colOff>209550</xdr:colOff>
      <xdr:row>74</xdr:row>
      <xdr:rowOff>101600</xdr:rowOff>
    </xdr:to>
    <xdr:sp macro="" textlink="">
      <xdr:nvSpPr>
        <xdr:cNvPr id="450" name="円/楕円 449"/>
        <xdr:cNvSpPr/>
      </xdr:nvSpPr>
      <xdr:spPr>
        <a:xfrm>
          <a:off x="13843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111777</xdr:rowOff>
    </xdr:from>
    <xdr:ext cx="762000" cy="259045"/>
    <xdr:sp macro="" textlink="">
      <xdr:nvSpPr>
        <xdr:cNvPr id="451" name="テキスト ボックス 450"/>
        <xdr:cNvSpPr txBox="1"/>
      </xdr:nvSpPr>
      <xdr:spPr>
        <a:xfrm>
          <a:off x="13512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167640</xdr:rowOff>
    </xdr:from>
    <xdr:to>
      <xdr:col>19</xdr:col>
      <xdr:colOff>6350</xdr:colOff>
      <xdr:row>74</xdr:row>
      <xdr:rowOff>97790</xdr:rowOff>
    </xdr:to>
    <xdr:sp macro="" textlink="">
      <xdr:nvSpPr>
        <xdr:cNvPr id="452" name="円/楕円 451"/>
        <xdr:cNvSpPr/>
      </xdr:nvSpPr>
      <xdr:spPr>
        <a:xfrm>
          <a:off x="12954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107967</xdr:rowOff>
    </xdr:from>
    <xdr:ext cx="762000" cy="259045"/>
    <xdr:sp macro="" textlink="">
      <xdr:nvSpPr>
        <xdr:cNvPr id="453" name="テキスト ボックス 452"/>
        <xdr:cNvSpPr txBox="1"/>
      </xdr:nvSpPr>
      <xdr:spPr>
        <a:xfrm>
          <a:off x="12623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山梨県富士河口湖町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48895</xdr:rowOff>
    </xdr:from>
    <xdr:to>
      <xdr:col>4</xdr:col>
      <xdr:colOff>1117600</xdr:colOff>
      <xdr:row>17</xdr:row>
      <xdr:rowOff>103639</xdr:rowOff>
    </xdr:to>
    <xdr:cxnSp macro="">
      <xdr:nvCxnSpPr>
        <xdr:cNvPr id="52" name="直線コネクタ 51"/>
        <xdr:cNvCxnSpPr/>
      </xdr:nvCxnSpPr>
      <xdr:spPr bwMode="auto">
        <a:xfrm>
          <a:off x="5003800" y="3011170"/>
          <a:ext cx="647700" cy="5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140359</xdr:rowOff>
    </xdr:from>
    <xdr:ext cx="762000" cy="259045"/>
    <xdr:sp macro="" textlink="">
      <xdr:nvSpPr>
        <xdr:cNvPr id="53" name="人口1人当たり決算額の推移平均値テキスト130"/>
        <xdr:cNvSpPr txBox="1"/>
      </xdr:nvSpPr>
      <xdr:spPr>
        <a:xfrm>
          <a:off x="5740400" y="310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48895</xdr:rowOff>
    </xdr:from>
    <xdr:to>
      <xdr:col>4</xdr:col>
      <xdr:colOff>469900</xdr:colOff>
      <xdr:row>17</xdr:row>
      <xdr:rowOff>63221</xdr:rowOff>
    </xdr:to>
    <xdr:cxnSp macro="">
      <xdr:nvCxnSpPr>
        <xdr:cNvPr id="55" name="直線コネクタ 54"/>
        <xdr:cNvCxnSpPr/>
      </xdr:nvCxnSpPr>
      <xdr:spPr bwMode="auto">
        <a:xfrm flipV="1">
          <a:off x="4305300" y="3011170"/>
          <a:ext cx="698500" cy="14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33840</xdr:rowOff>
    </xdr:from>
    <xdr:to>
      <xdr:col>3</xdr:col>
      <xdr:colOff>904875</xdr:colOff>
      <xdr:row>17</xdr:row>
      <xdr:rowOff>63221</xdr:rowOff>
    </xdr:to>
    <xdr:cxnSp macro="">
      <xdr:nvCxnSpPr>
        <xdr:cNvPr id="58" name="直線コネクタ 57"/>
        <xdr:cNvCxnSpPr/>
      </xdr:nvCxnSpPr>
      <xdr:spPr bwMode="auto">
        <a:xfrm>
          <a:off x="3606800" y="2996115"/>
          <a:ext cx="698500" cy="29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33840</xdr:rowOff>
    </xdr:from>
    <xdr:to>
      <xdr:col>3</xdr:col>
      <xdr:colOff>206375</xdr:colOff>
      <xdr:row>17</xdr:row>
      <xdr:rowOff>37062</xdr:rowOff>
    </xdr:to>
    <xdr:cxnSp macro="">
      <xdr:nvCxnSpPr>
        <xdr:cNvPr id="61" name="直線コネクタ 60"/>
        <xdr:cNvCxnSpPr/>
      </xdr:nvCxnSpPr>
      <xdr:spPr bwMode="auto">
        <a:xfrm flipV="1">
          <a:off x="2908300" y="2996115"/>
          <a:ext cx="698500" cy="3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52839</xdr:rowOff>
    </xdr:from>
    <xdr:to>
      <xdr:col>5</xdr:col>
      <xdr:colOff>34925</xdr:colOff>
      <xdr:row>17</xdr:row>
      <xdr:rowOff>154439</xdr:rowOff>
    </xdr:to>
    <xdr:sp macro="" textlink="">
      <xdr:nvSpPr>
        <xdr:cNvPr id="71" name="円/楕円 70"/>
        <xdr:cNvSpPr/>
      </xdr:nvSpPr>
      <xdr:spPr bwMode="auto">
        <a:xfrm>
          <a:off x="5600700" y="3015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69366</xdr:rowOff>
    </xdr:from>
    <xdr:ext cx="762000" cy="259045"/>
    <xdr:sp macro="" textlink="">
      <xdr:nvSpPr>
        <xdr:cNvPr id="72" name="人口1人当たり決算額の推移該当値テキスト130"/>
        <xdr:cNvSpPr txBox="1"/>
      </xdr:nvSpPr>
      <xdr:spPr>
        <a:xfrm>
          <a:off x="5740400" y="286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80,021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169545</xdr:rowOff>
    </xdr:from>
    <xdr:to>
      <xdr:col>4</xdr:col>
      <xdr:colOff>520700</xdr:colOff>
      <xdr:row>17</xdr:row>
      <xdr:rowOff>99695</xdr:rowOff>
    </xdr:to>
    <xdr:sp macro="" textlink="">
      <xdr:nvSpPr>
        <xdr:cNvPr id="73" name="円/楕円 72"/>
        <xdr:cNvSpPr/>
      </xdr:nvSpPr>
      <xdr:spPr bwMode="auto">
        <a:xfrm>
          <a:off x="4953000" y="2960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109872</xdr:rowOff>
    </xdr:from>
    <xdr:ext cx="736600" cy="259045"/>
    <xdr:sp macro="" textlink="">
      <xdr:nvSpPr>
        <xdr:cNvPr id="74" name="テキスト ボックス 73"/>
        <xdr:cNvSpPr txBox="1"/>
      </xdr:nvSpPr>
      <xdr:spPr>
        <a:xfrm>
          <a:off x="4622800" y="2729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85,050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12421</xdr:rowOff>
    </xdr:from>
    <xdr:to>
      <xdr:col>3</xdr:col>
      <xdr:colOff>955675</xdr:colOff>
      <xdr:row>17</xdr:row>
      <xdr:rowOff>114021</xdr:rowOff>
    </xdr:to>
    <xdr:sp macro="" textlink="">
      <xdr:nvSpPr>
        <xdr:cNvPr id="75" name="円/楕円 74"/>
        <xdr:cNvSpPr/>
      </xdr:nvSpPr>
      <xdr:spPr bwMode="auto">
        <a:xfrm>
          <a:off x="4254500" y="2974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124198</xdr:rowOff>
    </xdr:from>
    <xdr:ext cx="762000" cy="259045"/>
    <xdr:sp macro="" textlink="">
      <xdr:nvSpPr>
        <xdr:cNvPr id="76" name="テキスト ボックス 75"/>
        <xdr:cNvSpPr txBox="1"/>
      </xdr:nvSpPr>
      <xdr:spPr>
        <a:xfrm>
          <a:off x="3924300" y="274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83,734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154490</xdr:rowOff>
    </xdr:from>
    <xdr:to>
      <xdr:col>3</xdr:col>
      <xdr:colOff>257175</xdr:colOff>
      <xdr:row>17</xdr:row>
      <xdr:rowOff>84640</xdr:rowOff>
    </xdr:to>
    <xdr:sp macro="" textlink="">
      <xdr:nvSpPr>
        <xdr:cNvPr id="77" name="円/楕円 76"/>
        <xdr:cNvSpPr/>
      </xdr:nvSpPr>
      <xdr:spPr bwMode="auto">
        <a:xfrm>
          <a:off x="3556000" y="2945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94817</xdr:rowOff>
    </xdr:from>
    <xdr:ext cx="762000" cy="259045"/>
    <xdr:sp macro="" textlink="">
      <xdr:nvSpPr>
        <xdr:cNvPr id="78" name="テキスト ボックス 77"/>
        <xdr:cNvSpPr txBox="1"/>
      </xdr:nvSpPr>
      <xdr:spPr>
        <a:xfrm>
          <a:off x="3225800" y="271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86,433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157712</xdr:rowOff>
    </xdr:from>
    <xdr:to>
      <xdr:col>2</xdr:col>
      <xdr:colOff>692150</xdr:colOff>
      <xdr:row>17</xdr:row>
      <xdr:rowOff>87862</xdr:rowOff>
    </xdr:to>
    <xdr:sp macro="" textlink="">
      <xdr:nvSpPr>
        <xdr:cNvPr id="79" name="円/楕円 78"/>
        <xdr:cNvSpPr/>
      </xdr:nvSpPr>
      <xdr:spPr bwMode="auto">
        <a:xfrm>
          <a:off x="2857500" y="2948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98039</xdr:rowOff>
    </xdr:from>
    <xdr:ext cx="762000" cy="259045"/>
    <xdr:sp macro="" textlink="">
      <xdr:nvSpPr>
        <xdr:cNvPr id="80" name="テキスト ボックス 79"/>
        <xdr:cNvSpPr txBox="1"/>
      </xdr:nvSpPr>
      <xdr:spPr>
        <a:xfrm>
          <a:off x="2527300" y="271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4870</xdr:rowOff>
    </xdr:from>
    <xdr:to>
      <xdr:col>4</xdr:col>
      <xdr:colOff>1117600</xdr:colOff>
      <xdr:row>35</xdr:row>
      <xdr:rowOff>46362</xdr:rowOff>
    </xdr:to>
    <xdr:cxnSp macro="">
      <xdr:nvCxnSpPr>
        <xdr:cNvPr id="113" name="直線コネクタ 112"/>
        <xdr:cNvCxnSpPr/>
      </xdr:nvCxnSpPr>
      <xdr:spPr bwMode="auto">
        <a:xfrm>
          <a:off x="5003800" y="6615220"/>
          <a:ext cx="647700" cy="41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201382</xdr:rowOff>
    </xdr:from>
    <xdr:ext cx="762000" cy="259045"/>
    <xdr:sp macro="" textlink="">
      <xdr:nvSpPr>
        <xdr:cNvPr id="114" name="人口1人当たり決算額の推移平均値テキスト445"/>
        <xdr:cNvSpPr txBox="1"/>
      </xdr:nvSpPr>
      <xdr:spPr>
        <a:xfrm>
          <a:off x="5740400" y="6811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4870</xdr:rowOff>
    </xdr:from>
    <xdr:to>
      <xdr:col>4</xdr:col>
      <xdr:colOff>469900</xdr:colOff>
      <xdr:row>35</xdr:row>
      <xdr:rowOff>18720</xdr:rowOff>
    </xdr:to>
    <xdr:cxnSp macro="">
      <xdr:nvCxnSpPr>
        <xdr:cNvPr id="116" name="直線コネクタ 115"/>
        <xdr:cNvCxnSpPr/>
      </xdr:nvCxnSpPr>
      <xdr:spPr bwMode="auto">
        <a:xfrm flipV="1">
          <a:off x="4305300" y="6615220"/>
          <a:ext cx="698500" cy="13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339636</xdr:rowOff>
    </xdr:from>
    <xdr:to>
      <xdr:col>3</xdr:col>
      <xdr:colOff>904875</xdr:colOff>
      <xdr:row>35</xdr:row>
      <xdr:rowOff>18720</xdr:rowOff>
    </xdr:to>
    <xdr:cxnSp macro="">
      <xdr:nvCxnSpPr>
        <xdr:cNvPr id="119" name="直線コネクタ 118"/>
        <xdr:cNvCxnSpPr/>
      </xdr:nvCxnSpPr>
      <xdr:spPr bwMode="auto">
        <a:xfrm>
          <a:off x="3606800" y="6607086"/>
          <a:ext cx="698500" cy="21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226193</xdr:rowOff>
    </xdr:from>
    <xdr:to>
      <xdr:col>3</xdr:col>
      <xdr:colOff>206375</xdr:colOff>
      <xdr:row>34</xdr:row>
      <xdr:rowOff>339636</xdr:rowOff>
    </xdr:to>
    <xdr:cxnSp macro="">
      <xdr:nvCxnSpPr>
        <xdr:cNvPr id="122" name="直線コネクタ 121"/>
        <xdr:cNvCxnSpPr/>
      </xdr:nvCxnSpPr>
      <xdr:spPr bwMode="auto">
        <a:xfrm>
          <a:off x="2908300" y="6493643"/>
          <a:ext cx="698500" cy="113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220889</xdr:rowOff>
    </xdr:from>
    <xdr:ext cx="762000" cy="259045"/>
    <xdr:sp macro="" textlink="">
      <xdr:nvSpPr>
        <xdr:cNvPr id="124" name="テキスト ボックス 123"/>
        <xdr:cNvSpPr txBox="1"/>
      </xdr:nvSpPr>
      <xdr:spPr>
        <a:xfrm>
          <a:off x="32258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338462</xdr:rowOff>
    </xdr:from>
    <xdr:to>
      <xdr:col>5</xdr:col>
      <xdr:colOff>34925</xdr:colOff>
      <xdr:row>35</xdr:row>
      <xdr:rowOff>97162</xdr:rowOff>
    </xdr:to>
    <xdr:sp macro="" textlink="">
      <xdr:nvSpPr>
        <xdr:cNvPr id="132" name="円/楕円 131"/>
        <xdr:cNvSpPr/>
      </xdr:nvSpPr>
      <xdr:spPr bwMode="auto">
        <a:xfrm>
          <a:off x="5600700" y="6605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183539</xdr:rowOff>
    </xdr:from>
    <xdr:ext cx="762000" cy="259045"/>
    <xdr:sp macro="" textlink="">
      <xdr:nvSpPr>
        <xdr:cNvPr id="133" name="人口1人当たり決算額の推移該当値テキスト445"/>
        <xdr:cNvSpPr txBox="1"/>
      </xdr:nvSpPr>
      <xdr:spPr>
        <a:xfrm>
          <a:off x="5740400" y="645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27,233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296970</xdr:rowOff>
    </xdr:from>
    <xdr:to>
      <xdr:col>4</xdr:col>
      <xdr:colOff>520700</xdr:colOff>
      <xdr:row>35</xdr:row>
      <xdr:rowOff>55670</xdr:rowOff>
    </xdr:to>
    <xdr:sp macro="" textlink="">
      <xdr:nvSpPr>
        <xdr:cNvPr id="134" name="円/楕円 133"/>
        <xdr:cNvSpPr/>
      </xdr:nvSpPr>
      <xdr:spPr bwMode="auto">
        <a:xfrm>
          <a:off x="4953000" y="6564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65848</xdr:rowOff>
    </xdr:from>
    <xdr:ext cx="736600" cy="259045"/>
    <xdr:sp macro="" textlink="">
      <xdr:nvSpPr>
        <xdr:cNvPr id="135" name="テキスト ボックス 134"/>
        <xdr:cNvSpPr txBox="1"/>
      </xdr:nvSpPr>
      <xdr:spPr>
        <a:xfrm>
          <a:off x="4622800" y="633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29,411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310820</xdr:rowOff>
    </xdr:from>
    <xdr:to>
      <xdr:col>3</xdr:col>
      <xdr:colOff>955675</xdr:colOff>
      <xdr:row>35</xdr:row>
      <xdr:rowOff>69520</xdr:rowOff>
    </xdr:to>
    <xdr:sp macro="" textlink="">
      <xdr:nvSpPr>
        <xdr:cNvPr id="136" name="円/楕円 135"/>
        <xdr:cNvSpPr/>
      </xdr:nvSpPr>
      <xdr:spPr bwMode="auto">
        <a:xfrm>
          <a:off x="4254500" y="6578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79697</xdr:rowOff>
    </xdr:from>
    <xdr:ext cx="762000" cy="259045"/>
    <xdr:sp macro="" textlink="">
      <xdr:nvSpPr>
        <xdr:cNvPr id="137" name="テキスト ボックス 136"/>
        <xdr:cNvSpPr txBox="1"/>
      </xdr:nvSpPr>
      <xdr:spPr>
        <a:xfrm>
          <a:off x="3924300" y="63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28,684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288836</xdr:rowOff>
    </xdr:from>
    <xdr:to>
      <xdr:col>3</xdr:col>
      <xdr:colOff>257175</xdr:colOff>
      <xdr:row>35</xdr:row>
      <xdr:rowOff>47536</xdr:rowOff>
    </xdr:to>
    <xdr:sp macro="" textlink="">
      <xdr:nvSpPr>
        <xdr:cNvPr id="138" name="円/楕円 137"/>
        <xdr:cNvSpPr/>
      </xdr:nvSpPr>
      <xdr:spPr bwMode="auto">
        <a:xfrm>
          <a:off x="3556000" y="6556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57713</xdr:rowOff>
    </xdr:from>
    <xdr:ext cx="762000" cy="259045"/>
    <xdr:sp macro="" textlink="">
      <xdr:nvSpPr>
        <xdr:cNvPr id="139" name="テキスト ボックス 138"/>
        <xdr:cNvSpPr txBox="1"/>
      </xdr:nvSpPr>
      <xdr:spPr>
        <a:xfrm>
          <a:off x="3225800" y="632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29,838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175393</xdr:rowOff>
    </xdr:from>
    <xdr:to>
      <xdr:col>2</xdr:col>
      <xdr:colOff>692150</xdr:colOff>
      <xdr:row>34</xdr:row>
      <xdr:rowOff>276993</xdr:rowOff>
    </xdr:to>
    <xdr:sp macro="" textlink="">
      <xdr:nvSpPr>
        <xdr:cNvPr id="140" name="円/楕円 139"/>
        <xdr:cNvSpPr/>
      </xdr:nvSpPr>
      <xdr:spPr bwMode="auto">
        <a:xfrm>
          <a:off x="2857500" y="6442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287170</xdr:rowOff>
    </xdr:from>
    <xdr:ext cx="762000" cy="259045"/>
    <xdr:sp macro="" textlink="">
      <xdr:nvSpPr>
        <xdr:cNvPr id="141" name="テキスト ボックス 140"/>
        <xdr:cNvSpPr txBox="1"/>
      </xdr:nvSpPr>
      <xdr:spPr>
        <a:xfrm>
          <a:off x="2527300" y="621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tx1"/>
              </a:solidFill>
              <a:effectLst/>
              <a:latin typeface="+mn-lt"/>
              <a:ea typeface="+mn-ea"/>
              <a:cs typeface="+mn-cs"/>
            </a:rPr>
            <a:t> 　実質収支額が比較的高くなった主な理由としては、歳入が町税の増収などの要因により、歳入見込額よりも増額となったことや、歳出の削減によるもの。　</a:t>
          </a:r>
          <a:endParaRPr lang="ja-JP" altLang="ja-JP" sz="1400">
            <a:solidFill>
              <a:schemeClr val="tx1"/>
            </a:solidFill>
            <a:effectLst/>
          </a:endParaRPr>
        </a:p>
        <a:p>
          <a:r>
            <a:rPr lang="ja-JP" altLang="ja-JP" sz="1100" b="0" i="0" baseline="0">
              <a:solidFill>
                <a:schemeClr val="tx1"/>
              </a:solidFill>
              <a:effectLst/>
              <a:latin typeface="+mn-lt"/>
              <a:ea typeface="+mn-ea"/>
              <a:cs typeface="+mn-cs"/>
            </a:rPr>
            <a:t>　財政調整基金に積立をおこなったことにより、財政調整基金と実質収支を合わせた金額も増加した</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0" i="0" baseline="0">
              <a:solidFill>
                <a:schemeClr val="tx1"/>
              </a:solidFill>
              <a:effectLst/>
              <a:latin typeface="ＭＳ ゴシック" pitchFamily="49" charset="-128"/>
              <a:ea typeface="ＭＳ ゴシック" pitchFamily="49" charset="-128"/>
              <a:cs typeface="+mn-cs"/>
            </a:rPr>
            <a:t>　</a:t>
          </a:r>
          <a:r>
            <a:rPr lang="ja-JP" altLang="ja-JP" sz="1400" b="0" i="0" baseline="0">
              <a:solidFill>
                <a:schemeClr val="tx1"/>
              </a:solidFill>
              <a:effectLst/>
              <a:latin typeface="+mn-lt"/>
              <a:ea typeface="+mn-ea"/>
              <a:cs typeface="+mn-cs"/>
            </a:rPr>
            <a:t>標準財政規模に対する実質収支額の割合である実質収支比率は、一般会計おいて</a:t>
          </a:r>
          <a:r>
            <a:rPr lang="en-US" altLang="ja-JP" sz="1400" b="0" i="0" baseline="0">
              <a:solidFill>
                <a:schemeClr val="tx1"/>
              </a:solidFill>
              <a:effectLst/>
              <a:latin typeface="+mn-lt"/>
              <a:ea typeface="+mn-ea"/>
              <a:cs typeface="+mn-cs"/>
            </a:rPr>
            <a:t>8.07</a:t>
          </a:r>
          <a:r>
            <a:rPr lang="ja-JP" altLang="ja-JP" sz="1400" b="0" i="0" baseline="0">
              <a:solidFill>
                <a:schemeClr val="tx1"/>
              </a:solidFill>
              <a:effectLst/>
              <a:latin typeface="+mn-lt"/>
              <a:ea typeface="+mn-ea"/>
              <a:cs typeface="+mn-cs"/>
            </a:rPr>
            <a:t>％となっており、近年では</a:t>
          </a:r>
          <a:r>
            <a:rPr lang="en-US" altLang="ja-JP" sz="1400" b="0" i="0" baseline="0">
              <a:solidFill>
                <a:schemeClr val="tx1"/>
              </a:solidFill>
              <a:effectLst/>
              <a:latin typeface="+mn-lt"/>
              <a:ea typeface="+mn-ea"/>
              <a:cs typeface="+mn-cs"/>
            </a:rPr>
            <a:t>6</a:t>
          </a:r>
          <a:r>
            <a:rPr lang="ja-JP" altLang="ja-JP" sz="1400" b="0" i="0" baseline="0">
              <a:solidFill>
                <a:schemeClr val="tx1"/>
              </a:solidFill>
              <a:effectLst/>
              <a:latin typeface="+mn-lt"/>
              <a:ea typeface="+mn-ea"/>
              <a:cs typeface="+mn-cs"/>
            </a:rPr>
            <a:t>％を超える水準</a:t>
          </a:r>
          <a:r>
            <a:rPr lang="ja-JP" altLang="en-US" sz="1400" b="0" i="0" baseline="0">
              <a:solidFill>
                <a:schemeClr val="tx1"/>
              </a:solidFill>
              <a:effectLst/>
              <a:latin typeface="+mn-lt"/>
              <a:ea typeface="+mn-ea"/>
              <a:cs typeface="+mn-cs"/>
            </a:rPr>
            <a:t>となって</a:t>
          </a:r>
          <a:r>
            <a:rPr lang="ja-JP" altLang="ja-JP" sz="1400" b="0" i="0" baseline="0">
              <a:solidFill>
                <a:schemeClr val="tx1"/>
              </a:solidFill>
              <a:effectLst/>
              <a:latin typeface="+mn-lt"/>
              <a:ea typeface="+mn-ea"/>
              <a:cs typeface="+mn-cs"/>
            </a:rPr>
            <a:t>いる。　　</a:t>
          </a:r>
          <a:endParaRPr lang="ja-JP" altLang="ja-JP" sz="1400">
            <a:solidFill>
              <a:schemeClr val="tx1"/>
            </a:solidFill>
            <a:effectLst/>
          </a:endParaRPr>
        </a:p>
        <a:p>
          <a:pPr rtl="0"/>
          <a:r>
            <a:rPr lang="ja-JP" altLang="ja-JP" sz="1400" b="0" i="0" baseline="0">
              <a:solidFill>
                <a:schemeClr val="tx1"/>
              </a:solidFill>
              <a:effectLst/>
              <a:latin typeface="+mn-lt"/>
              <a:ea typeface="+mn-ea"/>
              <a:cs typeface="+mn-cs"/>
            </a:rPr>
            <a:t>　歳入が町税の増収などの要因により、歳入見込額よりも増額となったことや、歳出の削減により、平成</a:t>
          </a:r>
          <a:r>
            <a:rPr lang="en-US" altLang="ja-JP" sz="1400" b="0" i="0" baseline="0">
              <a:solidFill>
                <a:schemeClr val="tx1"/>
              </a:solidFill>
              <a:effectLst/>
              <a:latin typeface="+mn-lt"/>
              <a:ea typeface="+mn-ea"/>
              <a:cs typeface="+mn-cs"/>
            </a:rPr>
            <a:t>25</a:t>
          </a:r>
          <a:r>
            <a:rPr lang="ja-JP" altLang="ja-JP" sz="1400" b="0" i="0" baseline="0">
              <a:solidFill>
                <a:schemeClr val="tx1"/>
              </a:solidFill>
              <a:effectLst/>
              <a:latin typeface="+mn-lt"/>
              <a:ea typeface="+mn-ea"/>
              <a:cs typeface="+mn-cs"/>
            </a:rPr>
            <a:t>年度の実質収支についても</a:t>
          </a:r>
          <a:r>
            <a:rPr lang="en-US" altLang="ja-JP" sz="1400" b="0" i="0" baseline="0">
              <a:solidFill>
                <a:schemeClr val="tx1"/>
              </a:solidFill>
              <a:effectLst/>
              <a:latin typeface="+mn-lt"/>
              <a:ea typeface="+mn-ea"/>
              <a:cs typeface="+mn-cs"/>
            </a:rPr>
            <a:t>6</a:t>
          </a:r>
          <a:r>
            <a:rPr lang="ja-JP" altLang="ja-JP" sz="1400" b="0" i="0" baseline="0">
              <a:solidFill>
                <a:schemeClr val="tx1"/>
              </a:solidFill>
              <a:effectLst/>
              <a:latin typeface="+mn-lt"/>
              <a:ea typeface="+mn-ea"/>
              <a:cs typeface="+mn-cs"/>
            </a:rPr>
            <a:t>％を超える水準となった。</a:t>
          </a:r>
          <a:endParaRPr lang="ja-JP" altLang="ja-JP" sz="14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ＭＳ ゴシック" pitchFamily="49" charset="-128"/>
              <a:ea typeface="ＭＳ ゴシック" pitchFamily="49" charset="-128"/>
            </a:rPr>
            <a:t>　元利償還金等（Ａ）については、元利償還金が約</a:t>
          </a:r>
          <a:r>
            <a:rPr kumimoji="1" lang="en-US" altLang="ja-JP" sz="1400">
              <a:solidFill>
                <a:schemeClr val="tx1"/>
              </a:solidFill>
              <a:latin typeface="ＭＳ ゴシック" pitchFamily="49" charset="-128"/>
              <a:ea typeface="ＭＳ ゴシック" pitchFamily="49" charset="-128"/>
            </a:rPr>
            <a:t>6</a:t>
          </a:r>
          <a:r>
            <a:rPr kumimoji="1" lang="ja-JP" altLang="en-US" sz="1400">
              <a:solidFill>
                <a:schemeClr val="tx1"/>
              </a:solidFill>
              <a:latin typeface="ＭＳ ゴシック" pitchFamily="49" charset="-128"/>
              <a:ea typeface="ＭＳ ゴシック" pitchFamily="49" charset="-128"/>
            </a:rPr>
            <a:t>千</a:t>
          </a:r>
          <a:r>
            <a:rPr kumimoji="1" lang="en-US" altLang="ja-JP" sz="1400">
              <a:solidFill>
                <a:schemeClr val="tx1"/>
              </a:solidFill>
              <a:latin typeface="ＭＳ ゴシック" pitchFamily="49" charset="-128"/>
              <a:ea typeface="ＭＳ ゴシック" pitchFamily="49" charset="-128"/>
            </a:rPr>
            <a:t>6</a:t>
          </a:r>
          <a:r>
            <a:rPr kumimoji="1" lang="ja-JP" altLang="en-US" sz="1400">
              <a:solidFill>
                <a:schemeClr val="tx1"/>
              </a:solidFill>
              <a:latin typeface="ＭＳ ゴシック" pitchFamily="49" charset="-128"/>
              <a:ea typeface="ＭＳ ゴシック" pitchFamily="49" charset="-128"/>
            </a:rPr>
            <a:t>百万円増えたものの、公営企業債の元利償還金に対する繰入金が、「分流式下水道等に要する経費」に対する繰出基準額が減少したことなどから、対前年比約</a:t>
          </a:r>
          <a:r>
            <a:rPr kumimoji="1" lang="en-US" altLang="ja-JP" sz="1400">
              <a:solidFill>
                <a:schemeClr val="tx1"/>
              </a:solidFill>
              <a:latin typeface="ＭＳ ゴシック" pitchFamily="49" charset="-128"/>
              <a:ea typeface="ＭＳ ゴシック" pitchFamily="49" charset="-128"/>
            </a:rPr>
            <a:t>4</a:t>
          </a:r>
          <a:r>
            <a:rPr kumimoji="1" lang="ja-JP" altLang="en-US" sz="1400">
              <a:solidFill>
                <a:schemeClr val="tx1"/>
              </a:solidFill>
              <a:latin typeface="ＭＳ ゴシック" pitchFamily="49" charset="-128"/>
              <a:ea typeface="ＭＳ ゴシック" pitchFamily="49" charset="-128"/>
            </a:rPr>
            <a:t>千</a:t>
          </a:r>
          <a:r>
            <a:rPr kumimoji="1" lang="en-US" altLang="ja-JP" sz="1400">
              <a:solidFill>
                <a:schemeClr val="tx1"/>
              </a:solidFill>
              <a:latin typeface="ＭＳ ゴシック" pitchFamily="49" charset="-128"/>
              <a:ea typeface="ＭＳ ゴシック" pitchFamily="49" charset="-128"/>
            </a:rPr>
            <a:t>3</a:t>
          </a:r>
          <a:r>
            <a:rPr kumimoji="1" lang="ja-JP" altLang="en-US" sz="1400">
              <a:solidFill>
                <a:schemeClr val="tx1"/>
              </a:solidFill>
              <a:latin typeface="ＭＳ ゴシック" pitchFamily="49" charset="-128"/>
              <a:ea typeface="ＭＳ ゴシック" pitchFamily="49" charset="-128"/>
            </a:rPr>
            <a:t>百万円減額となり、また公債費に準ずる債務負担行為に係るものが対前年比約</a:t>
          </a:r>
          <a:r>
            <a:rPr kumimoji="1" lang="en-US" altLang="ja-JP" sz="1400">
              <a:solidFill>
                <a:schemeClr val="tx1"/>
              </a:solidFill>
              <a:latin typeface="ＭＳ ゴシック" pitchFamily="49" charset="-128"/>
              <a:ea typeface="ＭＳ ゴシック" pitchFamily="49" charset="-128"/>
            </a:rPr>
            <a:t>3</a:t>
          </a:r>
          <a:r>
            <a:rPr kumimoji="1" lang="ja-JP" altLang="en-US" sz="1400">
              <a:solidFill>
                <a:schemeClr val="tx1"/>
              </a:solidFill>
              <a:latin typeface="ＭＳ ゴシック" pitchFamily="49" charset="-128"/>
              <a:ea typeface="ＭＳ ゴシック" pitchFamily="49" charset="-128"/>
            </a:rPr>
            <a:t>千百万円の減額となったことなどから、</a:t>
          </a:r>
          <a:r>
            <a:rPr kumimoji="1" lang="ja-JP" altLang="ja-JP" sz="1400">
              <a:solidFill>
                <a:schemeClr val="tx1"/>
              </a:solidFill>
              <a:effectLst/>
              <a:latin typeface="+mn-lt"/>
              <a:ea typeface="+mn-ea"/>
              <a:cs typeface="+mn-cs"/>
            </a:rPr>
            <a:t>全体では、</a:t>
          </a:r>
          <a:r>
            <a:rPr kumimoji="1" lang="en-US" altLang="ja-JP" sz="1400">
              <a:solidFill>
                <a:schemeClr val="tx1"/>
              </a:solidFill>
              <a:effectLst/>
              <a:latin typeface="+mn-lt"/>
              <a:ea typeface="+mn-ea"/>
              <a:cs typeface="+mn-cs"/>
            </a:rPr>
            <a:t>20.1</a:t>
          </a:r>
          <a:r>
            <a:rPr kumimoji="1" lang="ja-JP" altLang="ja-JP" sz="1400">
              <a:solidFill>
                <a:schemeClr val="tx1"/>
              </a:solidFill>
              <a:effectLst/>
              <a:latin typeface="+mn-lt"/>
              <a:ea typeface="+mn-ea"/>
              <a:cs typeface="+mn-cs"/>
            </a:rPr>
            <a:t>億円から</a:t>
          </a:r>
          <a:r>
            <a:rPr kumimoji="1" lang="en-US" altLang="ja-JP" sz="1400">
              <a:solidFill>
                <a:schemeClr val="tx1"/>
              </a:solidFill>
              <a:effectLst/>
              <a:latin typeface="+mn-lt"/>
              <a:ea typeface="+mn-ea"/>
              <a:cs typeface="+mn-cs"/>
            </a:rPr>
            <a:t>20.0</a:t>
          </a:r>
          <a:r>
            <a:rPr kumimoji="1" lang="ja-JP" altLang="ja-JP" sz="1400">
              <a:solidFill>
                <a:schemeClr val="tx1"/>
              </a:solidFill>
              <a:effectLst/>
              <a:latin typeface="+mn-lt"/>
              <a:ea typeface="+mn-ea"/>
              <a:cs typeface="+mn-cs"/>
            </a:rPr>
            <a:t>億円と</a:t>
          </a:r>
          <a:r>
            <a:rPr kumimoji="1" lang="ja-JP" altLang="en-US" sz="1400">
              <a:solidFill>
                <a:schemeClr val="tx1"/>
              </a:solidFill>
              <a:effectLst/>
              <a:latin typeface="+mn-lt"/>
              <a:ea typeface="+mn-ea"/>
              <a:cs typeface="+mn-cs"/>
            </a:rPr>
            <a:t>ほぼ同水準にある。</a:t>
          </a:r>
          <a:endParaRPr kumimoji="1" lang="en-US" altLang="ja-JP" sz="14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n-lt"/>
              <a:ea typeface="+mn-ea"/>
              <a:cs typeface="+mn-cs"/>
            </a:rPr>
            <a:t>　一方で、算入公債費等は、約</a:t>
          </a:r>
          <a:r>
            <a:rPr kumimoji="1" lang="en-US" altLang="ja-JP" sz="1400">
              <a:solidFill>
                <a:schemeClr val="tx1"/>
              </a:solidFill>
              <a:effectLst/>
              <a:latin typeface="+mn-lt"/>
              <a:ea typeface="+mn-ea"/>
              <a:cs typeface="+mn-cs"/>
            </a:rPr>
            <a:t>6</a:t>
          </a:r>
          <a:r>
            <a:rPr kumimoji="1" lang="ja-JP" altLang="en-US" sz="1400">
              <a:solidFill>
                <a:schemeClr val="tx1"/>
              </a:solidFill>
              <a:effectLst/>
              <a:latin typeface="+mn-lt"/>
              <a:ea typeface="+mn-ea"/>
              <a:cs typeface="+mn-cs"/>
            </a:rPr>
            <a:t>千</a:t>
          </a:r>
          <a:r>
            <a:rPr kumimoji="1" lang="en-US" altLang="ja-JP" sz="1400">
              <a:solidFill>
                <a:schemeClr val="tx1"/>
              </a:solidFill>
              <a:effectLst/>
              <a:latin typeface="+mn-lt"/>
              <a:ea typeface="+mn-ea"/>
              <a:cs typeface="+mn-cs"/>
            </a:rPr>
            <a:t>6</a:t>
          </a:r>
          <a:r>
            <a:rPr kumimoji="1" lang="ja-JP" altLang="en-US" sz="1400">
              <a:solidFill>
                <a:schemeClr val="tx1"/>
              </a:solidFill>
              <a:effectLst/>
              <a:latin typeface="+mn-lt"/>
              <a:ea typeface="+mn-ea"/>
              <a:cs typeface="+mn-cs"/>
            </a:rPr>
            <a:t>百万円増額となったが、主な内訳は、臨時財政対策債と合併特例事業債の元利償還金にかかる算入額が増えたものである。</a:t>
          </a:r>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将来負担額は、地方債残高が</a:t>
          </a:r>
          <a:r>
            <a:rPr kumimoji="1" lang="en-US" altLang="ja-JP" sz="1400">
              <a:solidFill>
                <a:schemeClr val="tx1"/>
              </a:solidFill>
              <a:latin typeface="ＭＳ ゴシック" pitchFamily="49" charset="-128"/>
              <a:ea typeface="ＭＳ ゴシック" pitchFamily="49" charset="-128"/>
            </a:rPr>
            <a:t>2.7</a:t>
          </a:r>
          <a:r>
            <a:rPr kumimoji="1" lang="ja-JP" altLang="en-US" sz="1400">
              <a:solidFill>
                <a:schemeClr val="tx1"/>
              </a:solidFill>
              <a:latin typeface="ＭＳ ゴシック" pitchFamily="49" charset="-128"/>
              <a:ea typeface="ＭＳ ゴシック" pitchFamily="49" charset="-128"/>
            </a:rPr>
            <a:t>億円増加（臨時財政対策債分）し、組合等負担見込額も</a:t>
          </a:r>
          <a:r>
            <a:rPr kumimoji="1" lang="en-US" altLang="ja-JP" sz="1400">
              <a:solidFill>
                <a:schemeClr val="tx1"/>
              </a:solidFill>
              <a:latin typeface="ＭＳ ゴシック" pitchFamily="49" charset="-128"/>
              <a:ea typeface="ＭＳ ゴシック" pitchFamily="49" charset="-128"/>
            </a:rPr>
            <a:t>4.0</a:t>
          </a:r>
          <a:r>
            <a:rPr kumimoji="1" lang="ja-JP" altLang="en-US" sz="1400">
              <a:solidFill>
                <a:schemeClr val="tx1"/>
              </a:solidFill>
              <a:latin typeface="ＭＳ ゴシック" pitchFamily="49" charset="-128"/>
              <a:ea typeface="ＭＳ ゴシック" pitchFamily="49" charset="-128"/>
            </a:rPr>
            <a:t>億円増加した。　一方で、債務負担行為（庁舎建設用地取得費など）が</a:t>
          </a:r>
          <a:r>
            <a:rPr kumimoji="1" lang="en-US" altLang="ja-JP" sz="1400">
              <a:solidFill>
                <a:schemeClr val="tx1"/>
              </a:solidFill>
              <a:latin typeface="ＭＳ ゴシック" pitchFamily="49" charset="-128"/>
              <a:ea typeface="ＭＳ ゴシック" pitchFamily="49" charset="-128"/>
            </a:rPr>
            <a:t>1.8</a:t>
          </a:r>
          <a:r>
            <a:rPr kumimoji="1" lang="ja-JP" altLang="en-US" sz="1400">
              <a:solidFill>
                <a:schemeClr val="tx1"/>
              </a:solidFill>
              <a:latin typeface="ＭＳ ゴシック" pitchFamily="49" charset="-128"/>
              <a:ea typeface="ＭＳ ゴシック" pitchFamily="49" charset="-128"/>
            </a:rPr>
            <a:t>億円、公営企業等繰入予定額が下水道事業特別会計への繰出基準額が減少したことなどで</a:t>
          </a:r>
          <a:r>
            <a:rPr kumimoji="1" lang="en-US" altLang="ja-JP" sz="1400">
              <a:solidFill>
                <a:schemeClr val="tx1"/>
              </a:solidFill>
              <a:latin typeface="ＭＳ ゴシック" pitchFamily="49" charset="-128"/>
              <a:ea typeface="ＭＳ ゴシック" pitchFamily="49" charset="-128"/>
            </a:rPr>
            <a:t>3.0</a:t>
          </a:r>
          <a:r>
            <a:rPr kumimoji="1" lang="ja-JP" altLang="en-US" sz="1400">
              <a:solidFill>
                <a:schemeClr val="tx1"/>
              </a:solidFill>
              <a:latin typeface="ＭＳ ゴシック" pitchFamily="49" charset="-128"/>
              <a:ea typeface="ＭＳ ゴシック" pitchFamily="49" charset="-128"/>
            </a:rPr>
            <a:t>億円それぞれ減少した。このことにより、全体として</a:t>
          </a:r>
          <a:r>
            <a:rPr kumimoji="1" lang="en-US" altLang="ja-JP" sz="1400">
              <a:solidFill>
                <a:schemeClr val="tx1"/>
              </a:solidFill>
              <a:latin typeface="ＭＳ ゴシック" pitchFamily="49" charset="-128"/>
              <a:ea typeface="ＭＳ ゴシック" pitchFamily="49" charset="-128"/>
            </a:rPr>
            <a:t>256.1</a:t>
          </a:r>
          <a:r>
            <a:rPr kumimoji="1" lang="ja-JP" altLang="en-US" sz="1400">
              <a:solidFill>
                <a:schemeClr val="tx1"/>
              </a:solidFill>
              <a:latin typeface="ＭＳ ゴシック" pitchFamily="49" charset="-128"/>
              <a:ea typeface="ＭＳ ゴシック" pitchFamily="49" charset="-128"/>
            </a:rPr>
            <a:t>億円から</a:t>
          </a:r>
          <a:r>
            <a:rPr kumimoji="1" lang="en-US" altLang="ja-JP" sz="1400">
              <a:solidFill>
                <a:schemeClr val="tx1"/>
              </a:solidFill>
              <a:latin typeface="ＭＳ ゴシック" pitchFamily="49" charset="-128"/>
              <a:ea typeface="ＭＳ ゴシック" pitchFamily="49" charset="-128"/>
            </a:rPr>
            <a:t>252.1</a:t>
          </a:r>
          <a:r>
            <a:rPr kumimoji="1" lang="ja-JP" altLang="en-US" sz="1400">
              <a:solidFill>
                <a:schemeClr val="tx1"/>
              </a:solidFill>
              <a:latin typeface="ＭＳ ゴシック" pitchFamily="49" charset="-128"/>
              <a:ea typeface="ＭＳ ゴシック" pitchFamily="49" charset="-128"/>
            </a:rPr>
            <a:t>億円と約</a:t>
          </a:r>
          <a:r>
            <a:rPr kumimoji="1" lang="en-US" altLang="ja-JP" sz="1400">
              <a:solidFill>
                <a:schemeClr val="tx1"/>
              </a:solidFill>
              <a:latin typeface="ＭＳ ゴシック" pitchFamily="49" charset="-128"/>
              <a:ea typeface="ＭＳ ゴシック" pitchFamily="49" charset="-128"/>
            </a:rPr>
            <a:t>3.8</a:t>
          </a:r>
          <a:r>
            <a:rPr kumimoji="1" lang="ja-JP" altLang="en-US" sz="1400">
              <a:solidFill>
                <a:schemeClr val="tx1"/>
              </a:solidFill>
              <a:latin typeface="ＭＳ ゴシック" pitchFamily="49" charset="-128"/>
              <a:ea typeface="ＭＳ ゴシック" pitchFamily="49" charset="-128"/>
            </a:rPr>
            <a:t>億円減少した。　</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　充当可能財源等は、財政調整基金等への積立により</a:t>
          </a:r>
          <a:r>
            <a:rPr kumimoji="1" lang="en-US" altLang="ja-JP" sz="1400">
              <a:solidFill>
                <a:schemeClr val="tx1"/>
              </a:solidFill>
              <a:latin typeface="ＭＳ ゴシック" pitchFamily="49" charset="-128"/>
              <a:ea typeface="ＭＳ ゴシック" pitchFamily="49" charset="-128"/>
            </a:rPr>
            <a:t>2.9</a:t>
          </a:r>
          <a:r>
            <a:rPr kumimoji="1" lang="ja-JP" altLang="en-US" sz="1400">
              <a:solidFill>
                <a:schemeClr val="tx1"/>
              </a:solidFill>
              <a:latin typeface="ＭＳ ゴシック" pitchFamily="49" charset="-128"/>
              <a:ea typeface="ＭＳ ゴシック" pitchFamily="49" charset="-128"/>
            </a:rPr>
            <a:t>億円の増、基準財政需要額見込額が公債費の算入などによる</a:t>
          </a:r>
          <a:r>
            <a:rPr kumimoji="1" lang="en-US" altLang="ja-JP" sz="1400">
              <a:solidFill>
                <a:schemeClr val="tx1"/>
              </a:solidFill>
              <a:latin typeface="ＭＳ ゴシック" pitchFamily="49" charset="-128"/>
              <a:ea typeface="ＭＳ ゴシック" pitchFamily="49" charset="-128"/>
            </a:rPr>
            <a:t>0.6</a:t>
          </a:r>
          <a:r>
            <a:rPr kumimoji="1" lang="ja-JP" altLang="en-US" sz="1400">
              <a:solidFill>
                <a:schemeClr val="tx1"/>
              </a:solidFill>
              <a:latin typeface="ＭＳ ゴシック" pitchFamily="49" charset="-128"/>
              <a:ea typeface="ＭＳ ゴシック" pitchFamily="49" charset="-128"/>
            </a:rPr>
            <a:t>億円の増となり、全体では、</a:t>
          </a:r>
          <a:r>
            <a:rPr kumimoji="1" lang="en-US" altLang="ja-JP" sz="1400">
              <a:solidFill>
                <a:schemeClr val="tx1"/>
              </a:solidFill>
              <a:latin typeface="ＭＳ ゴシック" pitchFamily="49" charset="-128"/>
              <a:ea typeface="ＭＳ ゴシック" pitchFamily="49" charset="-128"/>
            </a:rPr>
            <a:t>199.2</a:t>
          </a:r>
          <a:r>
            <a:rPr kumimoji="1" lang="ja-JP" altLang="en-US" sz="1400">
              <a:solidFill>
                <a:schemeClr val="tx1"/>
              </a:solidFill>
              <a:latin typeface="ＭＳ ゴシック" pitchFamily="49" charset="-128"/>
              <a:ea typeface="ＭＳ ゴシック" pitchFamily="49" charset="-128"/>
            </a:rPr>
            <a:t>億円から</a:t>
          </a:r>
          <a:r>
            <a:rPr kumimoji="1" lang="en-US" altLang="ja-JP" sz="1400">
              <a:solidFill>
                <a:schemeClr val="tx1"/>
              </a:solidFill>
              <a:latin typeface="ＭＳ ゴシック" pitchFamily="49" charset="-128"/>
              <a:ea typeface="ＭＳ ゴシック" pitchFamily="49" charset="-128"/>
            </a:rPr>
            <a:t>204.3</a:t>
          </a:r>
          <a:r>
            <a:rPr kumimoji="1" lang="ja-JP" altLang="en-US" sz="1400">
              <a:solidFill>
                <a:schemeClr val="tx1"/>
              </a:solidFill>
              <a:latin typeface="ＭＳ ゴシック" pitchFamily="49" charset="-128"/>
              <a:ea typeface="ＭＳ ゴシック" pitchFamily="49" charset="-128"/>
            </a:rPr>
            <a:t>億円へと約</a:t>
          </a:r>
          <a:r>
            <a:rPr kumimoji="1" lang="en-US" altLang="ja-JP" sz="1400">
              <a:solidFill>
                <a:schemeClr val="tx1"/>
              </a:solidFill>
              <a:latin typeface="ＭＳ ゴシック" pitchFamily="49" charset="-128"/>
              <a:ea typeface="ＭＳ ゴシック" pitchFamily="49" charset="-128"/>
            </a:rPr>
            <a:t>5.1</a:t>
          </a:r>
          <a:r>
            <a:rPr kumimoji="1" lang="ja-JP" altLang="en-US" sz="1400">
              <a:solidFill>
                <a:schemeClr val="tx1"/>
              </a:solidFill>
              <a:latin typeface="ＭＳ ゴシック" pitchFamily="49" charset="-128"/>
              <a:ea typeface="ＭＳ ゴシック" pitchFamily="49" charset="-128"/>
            </a:rPr>
            <a:t>億円増加したことにより、分子では、昨年度比で</a:t>
          </a:r>
          <a:r>
            <a:rPr kumimoji="1" lang="en-US" altLang="ja-JP" sz="1400">
              <a:solidFill>
                <a:schemeClr val="tx1"/>
              </a:solidFill>
              <a:latin typeface="ＭＳ ゴシック" pitchFamily="49" charset="-128"/>
              <a:ea typeface="ＭＳ ゴシック" pitchFamily="49" charset="-128"/>
            </a:rPr>
            <a:t>9.0</a:t>
          </a:r>
          <a:r>
            <a:rPr kumimoji="1" lang="ja-JP" altLang="en-US" sz="1400">
              <a:solidFill>
                <a:schemeClr val="tx1"/>
              </a:solidFill>
              <a:latin typeface="ＭＳ ゴシック" pitchFamily="49" charset="-128"/>
              <a:ea typeface="ＭＳ ゴシック" pitchFamily="49" charset="-128"/>
            </a:rPr>
            <a:t>億円減少した。</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11231755</v>
      </c>
      <c r="BO4" s="349"/>
      <c r="BP4" s="349"/>
      <c r="BQ4" s="349"/>
      <c r="BR4" s="349"/>
      <c r="BS4" s="349"/>
      <c r="BT4" s="349"/>
      <c r="BU4" s="350"/>
      <c r="BV4" s="348">
        <v>11448297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8.6</v>
      </c>
      <c r="CU4" s="355"/>
      <c r="CV4" s="355"/>
      <c r="CW4" s="355"/>
      <c r="CX4" s="355"/>
      <c r="CY4" s="355"/>
      <c r="CZ4" s="355"/>
      <c r="DA4" s="356"/>
      <c r="DB4" s="354">
        <v>7.3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10570960</v>
      </c>
      <c r="BO5" s="386"/>
      <c r="BP5" s="386"/>
      <c r="BQ5" s="386"/>
      <c r="BR5" s="386"/>
      <c r="BS5" s="386"/>
      <c r="BT5" s="386"/>
      <c r="BU5" s="387"/>
      <c r="BV5" s="385">
        <v>10889347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77.099999999999994</v>
      </c>
      <c r="CU5" s="383"/>
      <c r="CV5" s="383"/>
      <c r="CW5" s="383"/>
      <c r="CX5" s="383"/>
      <c r="CY5" s="383"/>
      <c r="CZ5" s="383"/>
      <c r="DA5" s="384"/>
      <c r="DB5" s="382">
        <v>74.099999999999994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660795</v>
      </c>
      <c r="BO6" s="386"/>
      <c r="BP6" s="386"/>
      <c r="BQ6" s="386"/>
      <c r="BR6" s="386"/>
      <c r="BS6" s="386"/>
      <c r="BT6" s="386"/>
      <c r="BU6" s="387"/>
      <c r="BV6" s="385">
        <v>558950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84</v>
      </c>
      <c r="CU6" s="423"/>
      <c r="CV6" s="423"/>
      <c r="CW6" s="423"/>
      <c r="CX6" s="423"/>
      <c r="CY6" s="423"/>
      <c r="CZ6" s="423"/>
      <c r="DA6" s="424"/>
      <c r="DB6" s="422">
        <v>80.900000000000006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16508</v>
      </c>
      <c r="BO7" s="386"/>
      <c r="BP7" s="386"/>
      <c r="BQ7" s="386"/>
      <c r="BR7" s="386"/>
      <c r="BS7" s="386"/>
      <c r="BT7" s="386"/>
      <c r="BU7" s="387"/>
      <c r="BV7" s="385">
        <v>22275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7456829</v>
      </c>
      <c r="CU7" s="386"/>
      <c r="CV7" s="386"/>
      <c r="CW7" s="386"/>
      <c r="CX7" s="386"/>
      <c r="CY7" s="386"/>
      <c r="CZ7" s="386"/>
      <c r="DA7" s="387"/>
      <c r="DB7" s="385">
        <v>7381361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644287</v>
      </c>
      <c r="BO8" s="386"/>
      <c r="BP8" s="386"/>
      <c r="BQ8" s="386"/>
      <c r="BR8" s="386"/>
      <c r="BS8" s="386"/>
      <c r="BT8" s="386"/>
      <c r="BU8" s="387"/>
      <c r="BV8" s="385">
        <v>536675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0.69</v>
      </c>
      <c r="CU8" s="426"/>
      <c r="CV8" s="426"/>
      <c r="CW8" s="426"/>
      <c r="CX8" s="426"/>
      <c r="CY8" s="426"/>
      <c r="CZ8" s="426"/>
      <c r="DA8" s="427"/>
      <c r="DB8" s="425">
        <v>0.69</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25471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107612</v>
      </c>
      <c r="BO9" s="386"/>
      <c r="BP9" s="386"/>
      <c r="BQ9" s="386"/>
      <c r="BR9" s="386"/>
      <c r="BS9" s="386"/>
      <c r="BT9" s="386"/>
      <c r="BU9" s="387"/>
      <c r="BV9" s="385">
        <v>-37429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16.600000000000001</v>
      </c>
      <c r="CU9" s="383"/>
      <c r="CV9" s="383"/>
      <c r="CW9" s="383"/>
      <c r="CX9" s="383"/>
      <c r="CY9" s="383"/>
      <c r="CZ9" s="383"/>
      <c r="DA9" s="384"/>
      <c r="DB9" s="382">
        <v>16.100000000000001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25117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179043</v>
      </c>
      <c r="BO10" s="386"/>
      <c r="BP10" s="386"/>
      <c r="BQ10" s="386"/>
      <c r="BR10" s="386"/>
      <c r="BS10" s="386"/>
      <c r="BT10" s="386"/>
      <c r="BU10" s="387"/>
      <c r="BV10" s="385">
        <v>170204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26371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26219</v>
      </c>
      <c r="S13" s="467"/>
      <c r="T13" s="467"/>
      <c r="U13" s="467"/>
      <c r="V13" s="468"/>
      <c r="W13" s="401" t="s">
        <v>124</v>
      </c>
      <c r="X13" s="402"/>
      <c r="Y13" s="402"/>
      <c r="Z13" s="402"/>
      <c r="AA13" s="402"/>
      <c r="AB13" s="392"/>
      <c r="AC13" s="436">
        <v>349</v>
      </c>
      <c r="AD13" s="437"/>
      <c r="AE13" s="437"/>
      <c r="AF13" s="437"/>
      <c r="AG13" s="476"/>
      <c r="AH13" s="436">
        <v>435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286655</v>
      </c>
      <c r="BO13" s="386"/>
      <c r="BP13" s="386"/>
      <c r="BQ13" s="386"/>
      <c r="BR13" s="386"/>
      <c r="BS13" s="386"/>
      <c r="BT13" s="386"/>
      <c r="BU13" s="387"/>
      <c r="BV13" s="385">
        <v>132775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12.1</v>
      </c>
      <c r="CU13" s="383"/>
      <c r="CV13" s="383"/>
      <c r="CW13" s="383"/>
      <c r="CX13" s="383"/>
      <c r="CY13" s="383"/>
      <c r="CZ13" s="383"/>
      <c r="DA13" s="384"/>
      <c r="DB13" s="382">
        <v>12.5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26306</v>
      </c>
      <c r="S14" s="467"/>
      <c r="T14" s="467"/>
      <c r="U14" s="467"/>
      <c r="V14" s="468"/>
      <c r="W14" s="375"/>
      <c r="X14" s="376"/>
      <c r="Y14" s="376"/>
      <c r="Z14" s="376"/>
      <c r="AA14" s="376"/>
      <c r="AB14" s="365"/>
      <c r="AC14" s="469">
        <v>2.8</v>
      </c>
      <c r="AD14" s="470"/>
      <c r="AE14" s="470"/>
      <c r="AF14" s="470"/>
      <c r="AG14" s="471"/>
      <c r="AH14" s="469">
        <v>3.3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77.3</v>
      </c>
      <c r="CU14" s="481"/>
      <c r="CV14" s="481"/>
      <c r="CW14" s="481"/>
      <c r="CX14" s="481"/>
      <c r="CY14" s="481"/>
      <c r="CZ14" s="481"/>
      <c r="DA14" s="482"/>
      <c r="DB14" s="480">
        <v>92.3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26134</v>
      </c>
      <c r="S15" s="467"/>
      <c r="T15" s="467"/>
      <c r="U15" s="467"/>
      <c r="V15" s="468"/>
      <c r="W15" s="401" t="s">
        <v>131</v>
      </c>
      <c r="X15" s="402"/>
      <c r="Y15" s="402"/>
      <c r="Z15" s="402"/>
      <c r="AA15" s="402"/>
      <c r="AB15" s="392"/>
      <c r="AC15" s="436">
        <v>3412</v>
      </c>
      <c r="AD15" s="437"/>
      <c r="AE15" s="437"/>
      <c r="AF15" s="437"/>
      <c r="AG15" s="476"/>
      <c r="AH15" s="436">
        <v>3831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3410580</v>
      </c>
      <c r="BO15" s="349"/>
      <c r="BP15" s="349"/>
      <c r="BQ15" s="349"/>
      <c r="BR15" s="349"/>
      <c r="BS15" s="349"/>
      <c r="BT15" s="349"/>
      <c r="BU15" s="350"/>
      <c r="BV15" s="348">
        <v>3283387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27.6</v>
      </c>
      <c r="AD16" s="470"/>
      <c r="AE16" s="470"/>
      <c r="AF16" s="470"/>
      <c r="AG16" s="471"/>
      <c r="AH16" s="469">
        <v>29.3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4822830</v>
      </c>
      <c r="BO16" s="386"/>
      <c r="BP16" s="386"/>
      <c r="BQ16" s="386"/>
      <c r="BR16" s="386"/>
      <c r="BS16" s="386"/>
      <c r="BT16" s="386"/>
      <c r="BU16" s="387"/>
      <c r="BV16" s="385">
        <v>4796209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8592</v>
      </c>
      <c r="AD17" s="437"/>
      <c r="AE17" s="437"/>
      <c r="AF17" s="437"/>
      <c r="AG17" s="476"/>
      <c r="AH17" s="436">
        <v>8800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4456785</v>
      </c>
      <c r="BO17" s="386"/>
      <c r="BP17" s="386"/>
      <c r="BQ17" s="386"/>
      <c r="BR17" s="386"/>
      <c r="BS17" s="386"/>
      <c r="BT17" s="386"/>
      <c r="BU17" s="387"/>
      <c r="BV17" s="385">
        <v>4311605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158.51</v>
      </c>
      <c r="M18" s="498"/>
      <c r="N18" s="498"/>
      <c r="O18" s="498"/>
      <c r="P18" s="498"/>
      <c r="Q18" s="498"/>
      <c r="R18" s="499"/>
      <c r="S18" s="499"/>
      <c r="T18" s="499"/>
      <c r="U18" s="499"/>
      <c r="V18" s="500"/>
      <c r="W18" s="403"/>
      <c r="X18" s="404"/>
      <c r="Y18" s="404"/>
      <c r="Z18" s="404"/>
      <c r="AA18" s="404"/>
      <c r="AB18" s="395"/>
      <c r="AC18" s="501">
        <v>69.599999999999994</v>
      </c>
      <c r="AD18" s="502"/>
      <c r="AE18" s="502"/>
      <c r="AF18" s="502"/>
      <c r="AG18" s="503"/>
      <c r="AH18" s="501">
        <v>67.3</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5926050</v>
      </c>
      <c r="BO18" s="386"/>
      <c r="BP18" s="386"/>
      <c r="BQ18" s="386"/>
      <c r="BR18" s="386"/>
      <c r="BS18" s="386"/>
      <c r="BT18" s="386"/>
      <c r="BU18" s="387"/>
      <c r="BV18" s="385">
        <v>5640509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161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8848400</v>
      </c>
      <c r="BO19" s="386"/>
      <c r="BP19" s="386"/>
      <c r="BQ19" s="386"/>
      <c r="BR19" s="386"/>
      <c r="BS19" s="386"/>
      <c r="BT19" s="386"/>
      <c r="BU19" s="387"/>
      <c r="BV19" s="385">
        <v>8682273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9409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16970992</v>
      </c>
      <c r="BO23" s="386"/>
      <c r="BP23" s="386"/>
      <c r="BQ23" s="386"/>
      <c r="BR23" s="386"/>
      <c r="BS23" s="386"/>
      <c r="BT23" s="386"/>
      <c r="BU23" s="387"/>
      <c r="BV23" s="385">
        <v>17249141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5850</v>
      </c>
      <c r="R24" s="437"/>
      <c r="S24" s="437"/>
      <c r="T24" s="437"/>
      <c r="U24" s="437"/>
      <c r="V24" s="476"/>
      <c r="W24" s="531"/>
      <c r="X24" s="519"/>
      <c r="Y24" s="520"/>
      <c r="Z24" s="435" t="s">
        <v>155</v>
      </c>
      <c r="AA24" s="415"/>
      <c r="AB24" s="415"/>
      <c r="AC24" s="415"/>
      <c r="AD24" s="415"/>
      <c r="AE24" s="415"/>
      <c r="AF24" s="415"/>
      <c r="AG24" s="416"/>
      <c r="AH24" s="436">
        <v>198</v>
      </c>
      <c r="AI24" s="437"/>
      <c r="AJ24" s="437"/>
      <c r="AK24" s="437"/>
      <c r="AL24" s="476"/>
      <c r="AM24" s="436">
        <v>595782</v>
      </c>
      <c r="AN24" s="437"/>
      <c r="AO24" s="437"/>
      <c r="AP24" s="437"/>
      <c r="AQ24" s="437"/>
      <c r="AR24" s="476"/>
      <c r="AS24" s="436">
        <v>3009</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6550873</v>
      </c>
      <c r="BO24" s="386"/>
      <c r="BP24" s="386"/>
      <c r="BQ24" s="386"/>
      <c r="BR24" s="386"/>
      <c r="BS24" s="386"/>
      <c r="BT24" s="386"/>
      <c r="BU24" s="387"/>
      <c r="BV24" s="385">
        <v>7134915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4788</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774144</v>
      </c>
      <c r="BO25" s="349"/>
      <c r="BP25" s="349"/>
      <c r="BQ25" s="349"/>
      <c r="BR25" s="349"/>
      <c r="BS25" s="349"/>
      <c r="BT25" s="349"/>
      <c r="BU25" s="350"/>
      <c r="BV25" s="348">
        <v>959887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4810</v>
      </c>
      <c r="R26" s="437"/>
      <c r="S26" s="437"/>
      <c r="T26" s="437"/>
      <c r="U26" s="437"/>
      <c r="V26" s="476"/>
      <c r="W26" s="531"/>
      <c r="X26" s="519"/>
      <c r="Y26" s="520"/>
      <c r="Z26" s="435" t="s">
        <v>161</v>
      </c>
      <c r="AA26" s="539"/>
      <c r="AB26" s="539"/>
      <c r="AC26" s="539"/>
      <c r="AD26" s="539"/>
      <c r="AE26" s="539"/>
      <c r="AF26" s="539"/>
      <c r="AG26" s="540"/>
      <c r="AH26" s="436">
        <v>15</v>
      </c>
      <c r="AI26" s="437"/>
      <c r="AJ26" s="437"/>
      <c r="AK26" s="437"/>
      <c r="AL26" s="476"/>
      <c r="AM26" s="436">
        <v>37320</v>
      </c>
      <c r="AN26" s="437"/>
      <c r="AO26" s="437"/>
      <c r="AP26" s="437"/>
      <c r="AQ26" s="437"/>
      <c r="AR26" s="476"/>
      <c r="AS26" s="436">
        <v>2488</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2270</v>
      </c>
      <c r="R27" s="437"/>
      <c r="S27" s="437"/>
      <c r="T27" s="437"/>
      <c r="U27" s="437"/>
      <c r="V27" s="476"/>
      <c r="W27" s="531"/>
      <c r="X27" s="519"/>
      <c r="Y27" s="520"/>
      <c r="Z27" s="435" t="s">
        <v>164</v>
      </c>
      <c r="AA27" s="415"/>
      <c r="AB27" s="415"/>
      <c r="AC27" s="415"/>
      <c r="AD27" s="415"/>
      <c r="AE27" s="415"/>
      <c r="AF27" s="415"/>
      <c r="AG27" s="416"/>
      <c r="AH27" s="436">
        <v>1</v>
      </c>
      <c r="AI27" s="437"/>
      <c r="AJ27" s="437"/>
      <c r="AK27" s="437"/>
      <c r="AL27" s="476"/>
      <c r="AM27" s="436">
        <v>3258</v>
      </c>
      <c r="AN27" s="437"/>
      <c r="AO27" s="437"/>
      <c r="AP27" s="437"/>
      <c r="AQ27" s="437"/>
      <c r="AR27" s="476"/>
      <c r="AS27" s="436">
        <v>3258</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606462</v>
      </c>
      <c r="BO27" s="553"/>
      <c r="BP27" s="553"/>
      <c r="BQ27" s="553"/>
      <c r="BR27" s="553"/>
      <c r="BS27" s="553"/>
      <c r="BT27" s="553"/>
      <c r="BU27" s="554"/>
      <c r="BV27" s="552">
        <v>606448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1820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1454166</v>
      </c>
      <c r="BO28" s="349"/>
      <c r="BP28" s="349"/>
      <c r="BQ28" s="349"/>
      <c r="BR28" s="349"/>
      <c r="BS28" s="349"/>
      <c r="BT28" s="349"/>
      <c r="BU28" s="350"/>
      <c r="BV28" s="348">
        <v>1275123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16</v>
      </c>
      <c r="M29" s="437"/>
      <c r="N29" s="437"/>
      <c r="O29" s="437"/>
      <c r="P29" s="476"/>
      <c r="Q29" s="436">
        <v>1570</v>
      </c>
      <c r="R29" s="437"/>
      <c r="S29" s="437"/>
      <c r="T29" s="437"/>
      <c r="U29" s="437"/>
      <c r="V29" s="476"/>
      <c r="W29" s="531"/>
      <c r="X29" s="519"/>
      <c r="Y29" s="520"/>
      <c r="Z29" s="435" t="s">
        <v>171</v>
      </c>
      <c r="AA29" s="415"/>
      <c r="AB29" s="415"/>
      <c r="AC29" s="415"/>
      <c r="AD29" s="415"/>
      <c r="AE29" s="415"/>
      <c r="AF29" s="415"/>
      <c r="AG29" s="416"/>
      <c r="AH29" s="436">
        <v>199</v>
      </c>
      <c r="AI29" s="437"/>
      <c r="AJ29" s="437"/>
      <c r="AK29" s="437"/>
      <c r="AL29" s="476"/>
      <c r="AM29" s="436">
        <v>599040</v>
      </c>
      <c r="AN29" s="437"/>
      <c r="AO29" s="437"/>
      <c r="AP29" s="437"/>
      <c r="AQ29" s="437"/>
      <c r="AR29" s="476"/>
      <c r="AS29" s="436">
        <v>3010</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661096</v>
      </c>
      <c r="BO29" s="386"/>
      <c r="BP29" s="386"/>
      <c r="BQ29" s="386"/>
      <c r="BR29" s="386"/>
      <c r="BS29" s="386"/>
      <c r="BT29" s="386"/>
      <c r="BU29" s="387"/>
      <c r="BV29" s="385">
        <v>648733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94.4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2662397</v>
      </c>
      <c r="BO30" s="553"/>
      <c r="BP30" s="553"/>
      <c r="BQ30" s="553"/>
      <c r="BR30" s="553"/>
      <c r="BS30" s="553"/>
      <c r="BT30" s="553"/>
      <c r="BU30" s="554"/>
      <c r="BV30" s="552">
        <v>2610783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9</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13</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14</v>
      </c>
      <c r="BF34" s="564"/>
      <c r="BG34" s="565" t="str">
        <f>IF('各会計、関係団体の財政状況及び健全化判断比率'!B33="","",'各会計、関係団体の財政状況及び健全化判断比率'!B33)</f>
        <v>大石簡易水道事業特別会計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20</v>
      </c>
      <c r="BX34" s="564"/>
      <c r="BY34" s="565" t="str">
        <f>IF('各会計、関係団体の財政状況及び健全化判断比率'!B68="","",'各会計、関係団体の財政状況及び健全化判断比率'!B68)</f>
        <v>富士五湖広域行政事務組合（一般会計）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30</v>
      </c>
      <c r="CP34" s="564"/>
      <c r="CQ34" s="565" t="str">
        <f>IF('各会計、関係団体の財政状況及び健全化判断比率'!BS7="","",'各会計、関係団体の財政状況及び健全化判断比率'!BS7)</f>
        <v>一般財団法人　富士河口湖ふるさと振興財団</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本栖下水道事業特別会計</v>
      </c>
      <c r="F35" s="565"/>
      <c r="G35" s="565"/>
      <c r="H35" s="565"/>
      <c r="I35" s="565"/>
      <c r="J35" s="565"/>
      <c r="K35" s="565"/>
      <c r="L35" s="565"/>
      <c r="M35" s="565"/>
      <c r="N35" s="565"/>
      <c r="O35" s="565"/>
      <c r="P35" s="565"/>
      <c r="Q35" s="565"/>
      <c r="R35" s="565"/>
      <c r="S35" s="565"/>
      <c r="T35" s="165"/>
      <c r="U35" s="564">
        <f>IF(W35="","",U34+1)</f>
        <v>10</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15</v>
      </c>
      <c r="BF35" s="564"/>
      <c r="BG35" s="565" t="str">
        <f>IF('各会計、関係団体の財政状況及び健全化判断比率'!B34="","",'各会計、関係団体の財政状況及び健全化判断比率'!B34)</f>
        <v>河口簡易水道事業特別会計</v>
      </c>
      <c r="BH35" s="565"/>
      <c r="BI35" s="565"/>
      <c r="BJ35" s="565"/>
      <c r="BK35" s="565"/>
      <c r="BL35" s="565"/>
      <c r="BM35" s="565"/>
      <c r="BN35" s="565"/>
      <c r="BO35" s="565"/>
      <c r="BP35" s="565"/>
      <c r="BQ35" s="565"/>
      <c r="BR35" s="565"/>
      <c r="BS35" s="565"/>
      <c r="BT35" s="565"/>
      <c r="BU35" s="565"/>
      <c r="BV35" s="165"/>
      <c r="BW35" s="564">
        <f t="shared" ref="BW35:BW43" si="2">IF(BY35="","",BW34+1)</f>
        <v>21</v>
      </c>
      <c r="BX35" s="564"/>
      <c r="BY35" s="565" t="str">
        <f>IF('各会計、関係団体の財政状況及び健全化判断比率'!B69="","",'各会計、関係団体の財政状況及び健全化判断比率'!B69)</f>
        <v>富士五湖広域行政事務組合（富士五湖ふるさと振興整備事業特別会計）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温泉事業特別会計</v>
      </c>
      <c r="F36" s="565"/>
      <c r="G36" s="565"/>
      <c r="H36" s="565"/>
      <c r="I36" s="565"/>
      <c r="J36" s="565"/>
      <c r="K36" s="565"/>
      <c r="L36" s="565"/>
      <c r="M36" s="565"/>
      <c r="N36" s="565"/>
      <c r="O36" s="565"/>
      <c r="P36" s="565"/>
      <c r="Q36" s="565"/>
      <c r="R36" s="565"/>
      <c r="S36" s="565"/>
      <c r="T36" s="165"/>
      <c r="U36" s="564">
        <f t="shared" ref="U36:U43" si="4">IF(W36="","",U35+1)</f>
        <v>11</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16</v>
      </c>
      <c r="BF36" s="564"/>
      <c r="BG36" s="565" t="str">
        <f>IF('各会計、関係団体の財政状況及び健全化判断比率'!B35="","",'各会計、関係団体の財政状況及び健全化判断比率'!B35)</f>
        <v>足和田簡易水道事業特別会計</v>
      </c>
      <c r="BH36" s="565"/>
      <c r="BI36" s="565"/>
      <c r="BJ36" s="565"/>
      <c r="BK36" s="565"/>
      <c r="BL36" s="565"/>
      <c r="BM36" s="565"/>
      <c r="BN36" s="565"/>
      <c r="BO36" s="565"/>
      <c r="BP36" s="565"/>
      <c r="BQ36" s="565"/>
      <c r="BR36" s="565"/>
      <c r="BS36" s="565"/>
      <c r="BT36" s="565"/>
      <c r="BU36" s="565"/>
      <c r="BV36" s="165"/>
      <c r="BW36" s="564">
        <f t="shared" si="2"/>
        <v>22</v>
      </c>
      <c r="BX36" s="564"/>
      <c r="BY36" s="565" t="str">
        <f>IF('各会計、関係団体の財政状況及び健全化判断比率'!B70="","",'各会計、関係団体の財政状況及び健全化判断比率'!B70)</f>
        <v>富士五湖広域行政事務組合（富士五湖聖苑特別会計）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船津公園墓地事業特別会計</v>
      </c>
      <c r="F37" s="565"/>
      <c r="G37" s="565"/>
      <c r="H37" s="565"/>
      <c r="I37" s="565"/>
      <c r="J37" s="565"/>
      <c r="K37" s="565"/>
      <c r="L37" s="565"/>
      <c r="M37" s="565"/>
      <c r="N37" s="565"/>
      <c r="O37" s="565"/>
      <c r="P37" s="565"/>
      <c r="Q37" s="565"/>
      <c r="R37" s="565"/>
      <c r="S37" s="565"/>
      <c r="T37" s="165"/>
      <c r="U37" s="564">
        <f t="shared" si="4"/>
        <v>12</v>
      </c>
      <c r="V37" s="564"/>
      <c r="W37" s="565" t="str">
        <f>IF('各会計、関係団体の財政状況及び健全化判断比率'!B31="","",'各会計、関係団体の財政状況及び健全化判断比率'!B31)</f>
        <v>介護予防支援事業特別会計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17</v>
      </c>
      <c r="BF37" s="564"/>
      <c r="BG37" s="565" t="str">
        <f>IF('各会計、関係団体の財政状況及び健全化判断比率'!B36="","",'各会計、関係団体の財政状況及び健全化判断比率'!B36)</f>
        <v>上九一色簡易水道事業特別会計</v>
      </c>
      <c r="BH37" s="565"/>
      <c r="BI37" s="565"/>
      <c r="BJ37" s="565"/>
      <c r="BK37" s="565"/>
      <c r="BL37" s="565"/>
      <c r="BM37" s="565"/>
      <c r="BN37" s="565"/>
      <c r="BO37" s="565"/>
      <c r="BP37" s="565"/>
      <c r="BQ37" s="565"/>
      <c r="BR37" s="565"/>
      <c r="BS37" s="565"/>
      <c r="BT37" s="565"/>
      <c r="BU37" s="565"/>
      <c r="BV37" s="165"/>
      <c r="BW37" s="564">
        <f t="shared" si="2"/>
        <v>23</v>
      </c>
      <c r="BX37" s="564"/>
      <c r="BY37" s="565" t="str">
        <f>IF('各会計、関係団体の財政状況及び健全化判断比率'!B71="","",'各会計、関係団体の財政状況及び健全化判断比率'!B71)</f>
        <v>河口湖南中学校（一般会計）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小立公園墓地事業特別会計</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18</v>
      </c>
      <c r="BF38" s="564"/>
      <c r="BG38" s="565" t="str">
        <f>IF('各会計、関係団体の財政状況及び健全化判断比率'!B37="","",'各会計、関係団体の財政状況及び健全化判断比率'!B37)</f>
        <v>下水道事業特別会計</v>
      </c>
      <c r="BH38" s="565"/>
      <c r="BI38" s="565"/>
      <c r="BJ38" s="565"/>
      <c r="BK38" s="565"/>
      <c r="BL38" s="565"/>
      <c r="BM38" s="565"/>
      <c r="BN38" s="565"/>
      <c r="BO38" s="565"/>
      <c r="BP38" s="565"/>
      <c r="BQ38" s="565"/>
      <c r="BR38" s="565"/>
      <c r="BS38" s="565"/>
      <c r="BT38" s="565"/>
      <c r="BU38" s="565"/>
      <c r="BV38" s="165"/>
      <c r="BW38" s="564">
        <f t="shared" si="2"/>
        <v>24</v>
      </c>
      <c r="BX38" s="564"/>
      <c r="BY38" s="565" t="str">
        <f>IF('各会計、関係団体の財政状況及び健全化判断比率'!B72="","",'各会計、関係団体の財政状況及び健全化判断比率'!B72)</f>
        <v>山梨県市町村総合事務組合　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f t="shared" si="5"/>
        <v>6</v>
      </c>
      <c r="D39" s="564"/>
      <c r="E39" s="565" t="str">
        <f>IF('各会計、関係団体の財政状況及び健全化判断比率'!B12="","",'各会計、関係団体の財政状況及び健全化判断比率'!B12)</f>
        <v>勝山墓地事業特別会計</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f t="shared" si="1"/>
        <v>19</v>
      </c>
      <c r="BF39" s="564"/>
      <c r="BG39" s="565" t="str">
        <f>IF('各会計、関係団体の財政状況及び健全化判断比率'!B38="","",'各会計、関係団体の財政状況及び健全化判断比率'!B38)</f>
        <v>精進特定環境保全公共下水道事業特別会計</v>
      </c>
      <c r="BH39" s="565"/>
      <c r="BI39" s="565"/>
      <c r="BJ39" s="565"/>
      <c r="BK39" s="565"/>
      <c r="BL39" s="565"/>
      <c r="BM39" s="565"/>
      <c r="BN39" s="565"/>
      <c r="BO39" s="565"/>
      <c r="BP39" s="565"/>
      <c r="BQ39" s="565"/>
      <c r="BR39" s="565"/>
      <c r="BS39" s="565"/>
      <c r="BT39" s="565"/>
      <c r="BU39" s="565"/>
      <c r="BV39" s="165"/>
      <c r="BW39" s="564">
        <f t="shared" si="2"/>
        <v>25</v>
      </c>
      <c r="BX39" s="564"/>
      <c r="BY39" s="565" t="str">
        <f>IF('各会計、関係団体の財政状況及び健全化判断比率'!B73="","",'各会計、関係団体の財政状況及び健全化判断比率'!B73)</f>
        <v>山梨県市町村総合事務組合　行政手続の電子化事業特別会計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f t="shared" si="5"/>
        <v>7</v>
      </c>
      <c r="D40" s="564"/>
      <c r="E40" s="565" t="str">
        <f>IF('各会計、関係団体の財政状況及び健全化判断比率'!B13="","",'各会計、関係団体の財政状況及び健全化判断比率'!B13)</f>
        <v>河口湖治水事業特別会計</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26</v>
      </c>
      <c r="BX40" s="564"/>
      <c r="BY40" s="565" t="str">
        <f>IF('各会計、関係団体の財政状況及び健全化判断比率'!B74="","",'各会計、関係団体の財政状況及び健全化判断比率'!B74)</f>
        <v>山梨県市町村総合事務組合　会館管理・研修事業特別会計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f t="shared" si="5"/>
        <v>8</v>
      </c>
      <c r="D41" s="564"/>
      <c r="E41" s="565" t="str">
        <f>IF('各会計、関係団体の財政状況及び健全化判断比率'!B14="","",'各会計、関係団体の財政状況及び健全化判断比率'!B14)</f>
        <v>小立簡易郵便局事業特別会計</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27</v>
      </c>
      <c r="BX41" s="564"/>
      <c r="BY41" s="565" t="str">
        <f>IF('各会計、関係団体の財政状況及び健全化判断比率'!B75="","",'各会計、関係団体の財政状況及び健全化判断比率'!B75)</f>
        <v>山梨県市町村総合事務組合　一般廃棄物最終処分場事業特別会計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28</v>
      </c>
      <c r="BX42" s="564"/>
      <c r="BY42" s="565" t="str">
        <f>IF('各会計、関係団体の財政状況及び健全化判断比率'!B76="","",'各会計、関係団体の財政状況及び健全化判断比率'!B76)</f>
        <v>山梨県市町村総合事務組合　交通災害共済事業特別会計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29</v>
      </c>
      <c r="BX43" s="564"/>
      <c r="BY43" s="565" t="str">
        <f>IF('各会計、関係団体の財政状況及び健全化判断比率'!B77="","",'各会計、関係団体の財政状況及び健全化判断比率'!B77)</f>
        <v>青木ヶ原ごみ処理組合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529</v>
      </c>
      <c r="J40" s="79" t="s">
        <v>530</v>
      </c>
      <c r="K40" s="79" t="s">
        <v>531</v>
      </c>
      <c r="L40" s="79" t="s">
        <v>532</v>
      </c>
      <c r="M40" s="80" t="s">
        <v>533</v>
      </c>
    </row>
    <row r="41" spans="2:13" ht="27.75" customHeight="1">
      <c r="B41" s="1166" t="s">
        <v>23</v>
      </c>
      <c r="C41" s="1167"/>
      <c r="D41" s="81"/>
      <c r="E41" s="1172" t="s">
        <v>24</v>
      </c>
      <c r="F41" s="1172"/>
      <c r="G41" s="1172"/>
      <c r="H41" s="1173"/>
      <c r="I41" s="82">
        <v>16040</v>
      </c>
      <c r="J41" s="83">
        <v>16634</v>
      </c>
      <c r="K41" s="83">
        <v>17011</v>
      </c>
      <c r="L41" s="83">
        <v>17249</v>
      </c>
      <c r="M41" s="84">
        <v>16971</v>
      </c>
    </row>
    <row r="42" spans="2:13" ht="27.75" customHeight="1">
      <c r="B42" s="1168"/>
      <c r="C42" s="1169"/>
      <c r="D42" s="85"/>
      <c r="E42" s="1174" t="s">
        <v>25</v>
      </c>
      <c r="F42" s="1174"/>
      <c r="G42" s="1174"/>
      <c r="H42" s="1175"/>
      <c r="I42" s="86">
        <v>1277</v>
      </c>
      <c r="J42" s="87">
        <v>1176</v>
      </c>
      <c r="K42" s="87">
        <v>1137</v>
      </c>
      <c r="L42" s="87">
        <v>960</v>
      </c>
      <c r="M42" s="88">
        <v>774</v>
      </c>
    </row>
    <row r="43" spans="2:13" ht="27.75" customHeight="1">
      <c r="B43" s="1168"/>
      <c r="C43" s="1169"/>
      <c r="D43" s="85"/>
      <c r="E43" s="1174" t="s">
        <v>26</v>
      </c>
      <c r="F43" s="1174"/>
      <c r="G43" s="1174"/>
      <c r="H43" s="1175"/>
      <c r="I43" s="86">
        <v>5956</v>
      </c>
      <c r="J43" s="87">
        <v>5780</v>
      </c>
      <c r="K43" s="87">
        <v>5687</v>
      </c>
      <c r="L43" s="87">
        <v>5348</v>
      </c>
      <c r="M43" s="88">
        <v>5046</v>
      </c>
    </row>
    <row r="44" spans="2:13" ht="27.75" customHeight="1">
      <c r="B44" s="1168"/>
      <c r="C44" s="1169"/>
      <c r="D44" s="85"/>
      <c r="E44" s="1174" t="s">
        <v>27</v>
      </c>
      <c r="F44" s="1174"/>
      <c r="G44" s="1174"/>
      <c r="H44" s="1175"/>
      <c r="I44" s="86">
        <v>192</v>
      </c>
      <c r="J44" s="87">
        <v>154</v>
      </c>
      <c r="K44" s="87">
        <v>117</v>
      </c>
      <c r="L44" s="87">
        <v>345</v>
      </c>
      <c r="M44" s="88">
        <v>750</v>
      </c>
    </row>
    <row r="45" spans="2:13" ht="27.75" customHeight="1">
      <c r="B45" s="1168"/>
      <c r="C45" s="1169"/>
      <c r="D45" s="85"/>
      <c r="E45" s="1174" t="s">
        <v>28</v>
      </c>
      <c r="F45" s="1174"/>
      <c r="G45" s="1174"/>
      <c r="H45" s="1175"/>
      <c r="I45" s="86">
        <v>1387</v>
      </c>
      <c r="J45" s="87">
        <v>1601</v>
      </c>
      <c r="K45" s="87">
        <v>1636</v>
      </c>
      <c r="L45" s="87">
        <v>1703</v>
      </c>
      <c r="M45" s="88">
        <v>1676</v>
      </c>
    </row>
    <row r="46" spans="2:13" ht="27.75" customHeight="1">
      <c r="B46" s="1168"/>
      <c r="C46" s="1169"/>
      <c r="D46" s="85"/>
      <c r="E46" s="1174" t="s">
        <v>29</v>
      </c>
      <c r="F46" s="1174"/>
      <c r="G46" s="1174"/>
      <c r="H46" s="1175"/>
      <c r="I46" s="86" t="s">
        <v>489</v>
      </c>
      <c r="J46" s="87" t="s">
        <v>489</v>
      </c>
      <c r="K46" s="87" t="s">
        <v>489</v>
      </c>
      <c r="L46" s="87" t="s">
        <v>489</v>
      </c>
      <c r="M46" s="88" t="s">
        <v>489</v>
      </c>
    </row>
    <row r="47" spans="2:13" ht="27.75" customHeight="1">
      <c r="B47" s="1168"/>
      <c r="C47" s="1169"/>
      <c r="D47" s="85"/>
      <c r="E47" s="1174" t="s">
        <v>30</v>
      </c>
      <c r="F47" s="1174"/>
      <c r="G47" s="1174"/>
      <c r="H47" s="1175"/>
      <c r="I47" s="86" t="s">
        <v>489</v>
      </c>
      <c r="J47" s="87" t="s">
        <v>489</v>
      </c>
      <c r="K47" s="87" t="s">
        <v>489</v>
      </c>
      <c r="L47" s="87" t="s">
        <v>489</v>
      </c>
      <c r="M47" s="88" t="s">
        <v>489</v>
      </c>
    </row>
    <row r="48" spans="2:13" ht="27.75" customHeight="1">
      <c r="B48" s="1170"/>
      <c r="C48" s="1171"/>
      <c r="D48" s="85"/>
      <c r="E48" s="1174" t="s">
        <v>31</v>
      </c>
      <c r="F48" s="1174"/>
      <c r="G48" s="1174"/>
      <c r="H48" s="1175"/>
      <c r="I48" s="86" t="s">
        <v>489</v>
      </c>
      <c r="J48" s="87" t="s">
        <v>489</v>
      </c>
      <c r="K48" s="87" t="s">
        <v>489</v>
      </c>
      <c r="L48" s="87" t="s">
        <v>489</v>
      </c>
      <c r="M48" s="88" t="s">
        <v>489</v>
      </c>
    </row>
    <row r="49" spans="2:13" ht="27.75" customHeight="1">
      <c r="B49" s="1176" t="s">
        <v>32</v>
      </c>
      <c r="C49" s="1177"/>
      <c r="D49" s="89"/>
      <c r="E49" s="1174" t="s">
        <v>33</v>
      </c>
      <c r="F49" s="1174"/>
      <c r="G49" s="1174"/>
      <c r="H49" s="1175"/>
      <c r="I49" s="86">
        <v>2445</v>
      </c>
      <c r="J49" s="87">
        <v>2640</v>
      </c>
      <c r="K49" s="87">
        <v>2884</v>
      </c>
      <c r="L49" s="87">
        <v>3136</v>
      </c>
      <c r="M49" s="88">
        <v>3423</v>
      </c>
    </row>
    <row r="50" spans="2:13" ht="27.75" customHeight="1">
      <c r="B50" s="1168"/>
      <c r="C50" s="1169"/>
      <c r="D50" s="85"/>
      <c r="E50" s="1174" t="s">
        <v>34</v>
      </c>
      <c r="F50" s="1174"/>
      <c r="G50" s="1174"/>
      <c r="H50" s="1175"/>
      <c r="I50" s="86">
        <v>322</v>
      </c>
      <c r="J50" s="87">
        <v>303</v>
      </c>
      <c r="K50" s="87">
        <v>285</v>
      </c>
      <c r="L50" s="87">
        <v>268</v>
      </c>
      <c r="M50" s="88">
        <v>252</v>
      </c>
    </row>
    <row r="51" spans="2:13" ht="27.75" customHeight="1">
      <c r="B51" s="1170"/>
      <c r="C51" s="1171"/>
      <c r="D51" s="85"/>
      <c r="E51" s="1174" t="s">
        <v>35</v>
      </c>
      <c r="F51" s="1174"/>
      <c r="G51" s="1174"/>
      <c r="H51" s="1175"/>
      <c r="I51" s="86">
        <v>14706</v>
      </c>
      <c r="J51" s="87">
        <v>15441</v>
      </c>
      <c r="K51" s="87">
        <v>15818</v>
      </c>
      <c r="L51" s="87">
        <v>16511</v>
      </c>
      <c r="M51" s="88">
        <v>16752</v>
      </c>
    </row>
    <row r="52" spans="2:13" ht="27.75" customHeight="1" thickBot="1">
      <c r="B52" s="1178" t="s">
        <v>36</v>
      </c>
      <c r="C52" s="1179"/>
      <c r="D52" s="90"/>
      <c r="E52" s="1180" t="s">
        <v>37</v>
      </c>
      <c r="F52" s="1180"/>
      <c r="G52" s="1180"/>
      <c r="H52" s="1181"/>
      <c r="I52" s="91">
        <v>7379</v>
      </c>
      <c r="J52" s="92">
        <v>6961</v>
      </c>
      <c r="K52" s="92">
        <v>6601</v>
      </c>
      <c r="L52" s="92">
        <v>5689</v>
      </c>
      <c r="M52" s="93">
        <v>4790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528</v>
      </c>
      <c r="G2" s="111"/>
      <c r="H2" s="112"/>
    </row>
    <row r="3" spans="1:8">
      <c r="A3" s="108" t="s">
        <v>521</v>
      </c>
      <c r="B3" s="113"/>
      <c r="C3" s="114"/>
      <c r="D3" s="115">
        <v>86029</v>
      </c>
      <c r="E3" s="116"/>
      <c r="F3" s="117">
        <v>47258</v>
      </c>
      <c r="G3" s="118"/>
      <c r="H3" s="119"/>
    </row>
    <row r="4" spans="1:8">
      <c r="A4" s="120"/>
      <c r="B4" s="121"/>
      <c r="C4" s="122"/>
      <c r="D4" s="123">
        <v>47297</v>
      </c>
      <c r="E4" s="124"/>
      <c r="F4" s="125">
        <v>27842</v>
      </c>
      <c r="G4" s="126"/>
      <c r="H4" s="127"/>
    </row>
    <row r="5" spans="1:8">
      <c r="A5" s="108" t="s">
        <v>523</v>
      </c>
      <c r="B5" s="113"/>
      <c r="C5" s="114"/>
      <c r="D5" s="115">
        <v>77833</v>
      </c>
      <c r="E5" s="116"/>
      <c r="F5" s="117">
        <v>49426</v>
      </c>
      <c r="G5" s="118"/>
      <c r="H5" s="119"/>
    </row>
    <row r="6" spans="1:8">
      <c r="A6" s="120"/>
      <c r="B6" s="121"/>
      <c r="C6" s="122"/>
      <c r="D6" s="123">
        <v>38367</v>
      </c>
      <c r="E6" s="124"/>
      <c r="F6" s="125">
        <v>26568</v>
      </c>
      <c r="G6" s="126"/>
      <c r="H6" s="127"/>
    </row>
    <row r="7" spans="1:8">
      <c r="A7" s="108" t="s">
        <v>524</v>
      </c>
      <c r="B7" s="113"/>
      <c r="C7" s="114"/>
      <c r="D7" s="115">
        <v>65926</v>
      </c>
      <c r="E7" s="116"/>
      <c r="F7" s="117">
        <v>42839</v>
      </c>
      <c r="G7" s="118"/>
      <c r="H7" s="119"/>
    </row>
    <row r="8" spans="1:8">
      <c r="A8" s="120"/>
      <c r="B8" s="121"/>
      <c r="C8" s="122"/>
      <c r="D8" s="123">
        <v>40963</v>
      </c>
      <c r="E8" s="124"/>
      <c r="F8" s="125">
        <v>22027</v>
      </c>
      <c r="G8" s="126"/>
      <c r="H8" s="127"/>
    </row>
    <row r="9" spans="1:8">
      <c r="A9" s="108" t="s">
        <v>525</v>
      </c>
      <c r="B9" s="113"/>
      <c r="C9" s="114"/>
      <c r="D9" s="115">
        <v>61235</v>
      </c>
      <c r="E9" s="116"/>
      <c r="F9" s="117">
        <v>46819</v>
      </c>
      <c r="G9" s="118"/>
      <c r="H9" s="119"/>
    </row>
    <row r="10" spans="1:8">
      <c r="A10" s="120"/>
      <c r="B10" s="121"/>
      <c r="C10" s="122"/>
      <c r="D10" s="123">
        <v>36083</v>
      </c>
      <c r="E10" s="124"/>
      <c r="F10" s="125">
        <v>24121</v>
      </c>
      <c r="G10" s="126"/>
      <c r="H10" s="127"/>
    </row>
    <row r="11" spans="1:8">
      <c r="A11" s="108" t="s">
        <v>526</v>
      </c>
      <c r="B11" s="113"/>
      <c r="C11" s="114"/>
      <c r="D11" s="115">
        <v>37603</v>
      </c>
      <c r="E11" s="116"/>
      <c r="F11" s="117">
        <v>53270</v>
      </c>
      <c r="G11" s="118"/>
      <c r="H11" s="119"/>
    </row>
    <row r="12" spans="1:8">
      <c r="A12" s="120"/>
      <c r="B12" s="121"/>
      <c r="C12" s="128"/>
      <c r="D12" s="123">
        <v>32048</v>
      </c>
      <c r="E12" s="124"/>
      <c r="F12" s="125">
        <v>24316</v>
      </c>
      <c r="G12" s="126"/>
      <c r="H12" s="127"/>
    </row>
    <row r="13" spans="1:8">
      <c r="A13" s="108"/>
      <c r="B13" s="113"/>
      <c r="C13" s="129"/>
      <c r="D13" s="130">
        <v>65725</v>
      </c>
      <c r="E13" s="131"/>
      <c r="F13" s="132">
        <v>47922</v>
      </c>
      <c r="G13" s="133"/>
      <c r="H13" s="119"/>
    </row>
    <row r="14" spans="1:8">
      <c r="A14" s="120"/>
      <c r="B14" s="121"/>
      <c r="C14" s="122"/>
      <c r="D14" s="123">
        <v>38952</v>
      </c>
      <c r="E14" s="124"/>
      <c r="F14" s="125">
        <v>24975</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5.09</v>
      </c>
      <c r="C19" s="134">
        <f>ROUND(VALUE(SUBSTITUTE(実質収支比率等に係る経年分析!G$48,"▲","-")),2)</f>
        <v>6.97</v>
      </c>
      <c r="D19" s="134">
        <f>ROUND(VALUE(SUBSTITUTE(実質収支比率等に係る経年分析!H$48,"▲","-")),2)</f>
        <v>7.93</v>
      </c>
      <c r="E19" s="134">
        <f>ROUND(VALUE(SUBSTITUTE(実質収支比率等に係る経年分析!I$48,"▲","-")),2)</f>
        <v>7.27</v>
      </c>
      <c r="F19" s="134">
        <f>ROUND(VALUE(SUBSTITUTE(実質収支比率等に係る経年分析!J$48,"▲","-")),2)</f>
        <v>8.64</v>
      </c>
    </row>
    <row r="20" spans="1:11">
      <c r="A20" s="134" t="s">
        <v>42</v>
      </c>
      <c r="B20" s="134">
        <f>ROUND(VALUE(SUBSTITUTE(実質収支比率等に係る経年分析!F$47,"▲","-")),2)</f>
        <v>14.77</v>
      </c>
      <c r="C20" s="134">
        <f>ROUND(VALUE(SUBSTITUTE(実質収支比率等に係る経年分析!G$47,"▲","-")),2)</f>
        <v>14.43</v>
      </c>
      <c r="D20" s="134">
        <f>ROUND(VALUE(SUBSTITUTE(実質収支比率等に係る経年分析!H$47,"▲","-")),2)</f>
        <v>15.26</v>
      </c>
      <c r="E20" s="134">
        <f>ROUND(VALUE(SUBSTITUTE(実質収支比率等に係る経年分析!I$47,"▲","-")),2)</f>
        <v>17.27</v>
      </c>
      <c r="F20" s="134">
        <f>ROUND(VALUE(SUBSTITUTE(実質収支比率等に係る経年分析!J$47,"▲","-")),2)</f>
        <v>19.5</v>
      </c>
    </row>
    <row r="21" spans="1:11">
      <c r="A21" s="134" t="s">
        <v>43</v>
      </c>
      <c r="B21" s="134">
        <f>IF(ISNUMBER(VALUE(SUBSTITUTE(実質収支比率等に係る経年分析!F$49,"▲","-"))),ROUND(VALUE(SUBSTITUTE(実質収支比率等に係る経年分析!F$49,"▲","-")),2),NA())</f>
        <v>1.38</v>
      </c>
      <c r="C21" s="134">
        <f>IF(ISNUMBER(VALUE(SUBSTITUTE(実質収支比率等に係る経年分析!G$49,"▲","-"))),ROUND(VALUE(SUBSTITUTE(実質収支比率等に係る経年分析!G$49,"▲","-")),2),NA())</f>
        <v>2</v>
      </c>
      <c r="D21" s="134">
        <f>IF(ISNUMBER(VALUE(SUBSTITUTE(実質収支比率等に係る経年分析!H$49,"▲","-"))),ROUND(VALUE(SUBSTITUTE(実質収支比率等に係る経年分析!H$49,"▲","-")),2),NA())</f>
        <v>1.58</v>
      </c>
      <c r="E21" s="134">
        <f>IF(ISNUMBER(VALUE(SUBSTITUTE(実質収支比率等に係る経年分析!I$49,"▲","-"))),ROUND(VALUE(SUBSTITUTE(実質収支比率等に係る経年分析!I$49,"▲","-")),2),NA())</f>
        <v>1.8</v>
      </c>
      <c r="F21" s="134">
        <f>IF(ISNUMBER(VALUE(SUBSTITUTE(実質収支比率等に係る経年分析!J$49,"▲","-"))),ROUND(VALUE(SUBSTITUTE(実質収支比率等に係る経年分析!J$49,"▲","-")),2),NA())</f>
        <v>3.84</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0.63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河口簡易水道事業特別会計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c r="A30" s="135" t="str">
        <f>IF(連結実質赤字比率に係る赤字・黒字の構成分析!C$40="",NA(),連結実質赤字比率に係る赤字・黒字の構成分析!C$40)</f>
        <v>河口湖治水事業特別会計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0.21</v>
      </c>
    </row>
    <row r="31" spans="1:11">
      <c r="A31" s="135" t="str">
        <f>IF(連結実質赤字比率に係る赤字・黒字の構成分析!C$39="",NA(),連結実質赤字比率に係る赤字・黒字の構成分析!C$39)</f>
        <v>上九一色簡易水道事業特別会計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1.81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1.1000000000000001</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1.25</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4.5999999999999996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4.5199999999999996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8.07</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1153</v>
      </c>
      <c r="E42" s="136"/>
      <c r="F42" s="136"/>
      <c r="G42" s="136">
        <f>'実質公債費比率（分子）の構造'!L$52</f>
        <v>1170</v>
      </c>
      <c r="H42" s="136"/>
      <c r="I42" s="136"/>
      <c r="J42" s="136">
        <f>'実質公債費比率（分子）の構造'!M$52</f>
        <v>1208</v>
      </c>
      <c r="K42" s="136"/>
      <c r="L42" s="136"/>
      <c r="M42" s="136">
        <f>'実質公債費比率（分子）の構造'!N$52</f>
        <v>1239</v>
      </c>
      <c r="N42" s="136"/>
      <c r="O42" s="136"/>
      <c r="P42" s="136">
        <f>'実質公債費比率（分子）の構造'!O$52</f>
        <v>1284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222</v>
      </c>
      <c r="C44" s="136"/>
      <c r="D44" s="136"/>
      <c r="E44" s="136">
        <f>'実質公債費比率（分子）の構造'!L$50</f>
        <v>189</v>
      </c>
      <c r="F44" s="136"/>
      <c r="G44" s="136"/>
      <c r="H44" s="136">
        <f>'実質公債費比率（分子）の構造'!M$50</f>
        <v>179</v>
      </c>
      <c r="I44" s="136"/>
      <c r="J44" s="136"/>
      <c r="K44" s="136">
        <f>'実質公債費比率（分子）の構造'!N$50</f>
        <v>217</v>
      </c>
      <c r="L44" s="136"/>
      <c r="M44" s="136"/>
      <c r="N44" s="136">
        <f>'実質公債費比率（分子）の構造'!O$50</f>
        <v>186</v>
      </c>
      <c r="O44" s="136"/>
      <c r="P44" s="136"/>
    </row>
    <row r="45" spans="1:16">
      <c r="A45" s="136" t="s">
        <v>53</v>
      </c>
      <c r="B45" s="136">
        <f>'実質公債費比率（分子）の構造'!K$49</f>
        <v>39</v>
      </c>
      <c r="C45" s="136"/>
      <c r="D45" s="136"/>
      <c r="E45" s="136">
        <f>'実質公債費比率（分子）の構造'!L$49</f>
        <v>39</v>
      </c>
      <c r="F45" s="136"/>
      <c r="G45" s="136"/>
      <c r="H45" s="136">
        <f>'実質公債費比率（分子）の構造'!M$49</f>
        <v>36</v>
      </c>
      <c r="I45" s="136"/>
      <c r="J45" s="136"/>
      <c r="K45" s="136">
        <f>'実質公債費比率（分子）の構造'!N$49</f>
        <v>37</v>
      </c>
      <c r="L45" s="136"/>
      <c r="M45" s="136"/>
      <c r="N45" s="136">
        <f>'実質公債費比率（分子）の構造'!O$49</f>
        <v>36</v>
      </c>
      <c r="O45" s="136"/>
      <c r="P45" s="136"/>
    </row>
    <row r="46" spans="1:16">
      <c r="A46" s="136" t="s">
        <v>54</v>
      </c>
      <c r="B46" s="136">
        <f>'実質公債費比率（分子）の構造'!K$48</f>
        <v>443</v>
      </c>
      <c r="C46" s="136"/>
      <c r="D46" s="136"/>
      <c r="E46" s="136">
        <f>'実質公債費比率（分子）の構造'!L$48</f>
        <v>360</v>
      </c>
      <c r="F46" s="136"/>
      <c r="G46" s="136"/>
      <c r="H46" s="136">
        <f>'実質公債費比率（分子）の構造'!M$48</f>
        <v>338</v>
      </c>
      <c r="I46" s="136"/>
      <c r="J46" s="136"/>
      <c r="K46" s="136">
        <f>'実質公債費比率（分子）の構造'!N$48</f>
        <v>339</v>
      </c>
      <c r="L46" s="136"/>
      <c r="M46" s="136"/>
      <c r="N46" s="136">
        <f>'実質公債費比率（分子）の構造'!O$48</f>
        <v>295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1376</v>
      </c>
      <c r="C49" s="136"/>
      <c r="D49" s="136"/>
      <c r="E49" s="136">
        <f>'実質公債費比率（分子）の構造'!L$45</f>
        <v>1360</v>
      </c>
      <c r="F49" s="136"/>
      <c r="G49" s="136"/>
      <c r="H49" s="136">
        <f>'実質公債費比率（分子）の構造'!M$45</f>
        <v>1402</v>
      </c>
      <c r="I49" s="136"/>
      <c r="J49" s="136"/>
      <c r="K49" s="136">
        <f>'実質公債費比率（分子）の構造'!N$45</f>
        <v>1420</v>
      </c>
      <c r="L49" s="136"/>
      <c r="M49" s="136"/>
      <c r="N49" s="136">
        <f>'実質公債費比率（分子）の構造'!O$45</f>
        <v>1486</v>
      </c>
      <c r="O49" s="136"/>
      <c r="P49" s="136"/>
    </row>
    <row r="50" spans="1:16">
      <c r="A50" s="136" t="s">
        <v>58</v>
      </c>
      <c r="B50" s="136" t="e">
        <f>NA()</f>
        <v>#N/A</v>
      </c>
      <c r="C50" s="136">
        <f>IF(ISNUMBER('実質公債費比率（分子）の構造'!K$53),'実質公債費比率（分子）の構造'!K$53,NA())</f>
        <v>927</v>
      </c>
      <c r="D50" s="136" t="e">
        <f>NA()</f>
        <v>#N/A</v>
      </c>
      <c r="E50" s="136" t="e">
        <f>NA()</f>
        <v>#N/A</v>
      </c>
      <c r="F50" s="136">
        <f>IF(ISNUMBER('実質公債費比率（分子）の構造'!L$53),'実質公債費比率（分子）の構造'!L$53,NA())</f>
        <v>778</v>
      </c>
      <c r="G50" s="136" t="e">
        <f>NA()</f>
        <v>#N/A</v>
      </c>
      <c r="H50" s="136" t="e">
        <f>NA()</f>
        <v>#N/A</v>
      </c>
      <c r="I50" s="136">
        <f>IF(ISNUMBER('実質公債費比率（分子）の構造'!M$53),'実質公債費比率（分子）の構造'!M$53,NA())</f>
        <v>747</v>
      </c>
      <c r="J50" s="136" t="e">
        <f>NA()</f>
        <v>#N/A</v>
      </c>
      <c r="K50" s="136" t="e">
        <f>NA()</f>
        <v>#N/A</v>
      </c>
      <c r="L50" s="136">
        <f>IF(ISNUMBER('実質公債費比率（分子）の構造'!N$53),'実質公債費比率（分子）の構造'!N$53,NA())</f>
        <v>774</v>
      </c>
      <c r="M50" s="136" t="e">
        <f>NA()</f>
        <v>#N/A</v>
      </c>
      <c r="N50" s="136" t="e">
        <f>NA()</f>
        <v>#N/A</v>
      </c>
      <c r="O50" s="136">
        <f>IF(ISNUMBER('実質公債費比率（分子）の構造'!O$53),'実質公債費比率（分子）の構造'!O$53,NA())</f>
        <v>719</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14706</v>
      </c>
      <c r="E56" s="135"/>
      <c r="F56" s="135"/>
      <c r="G56" s="135">
        <f>'将来負担比率（分子）の構造'!J$51</f>
        <v>15441</v>
      </c>
      <c r="H56" s="135"/>
      <c r="I56" s="135"/>
      <c r="J56" s="135">
        <f>'将来負担比率（分子）の構造'!K$51</f>
        <v>15818</v>
      </c>
      <c r="K56" s="135"/>
      <c r="L56" s="135"/>
      <c r="M56" s="135">
        <f>'将来負担比率（分子）の構造'!L$51</f>
        <v>16511</v>
      </c>
      <c r="N56" s="135"/>
      <c r="O56" s="135"/>
      <c r="P56" s="135">
        <f>'将来負担比率（分子）の構造'!M$51</f>
        <v>16752</v>
      </c>
    </row>
    <row r="57" spans="1:16">
      <c r="A57" s="135" t="s">
        <v>34</v>
      </c>
      <c r="B57" s="135"/>
      <c r="C57" s="135"/>
      <c r="D57" s="135">
        <f>'将来負担比率（分子）の構造'!I$50</f>
        <v>322</v>
      </c>
      <c r="E57" s="135"/>
      <c r="F57" s="135"/>
      <c r="G57" s="135">
        <f>'将来負担比率（分子）の構造'!J$50</f>
        <v>303</v>
      </c>
      <c r="H57" s="135"/>
      <c r="I57" s="135"/>
      <c r="J57" s="135">
        <f>'将来負担比率（分子）の構造'!K$50</f>
        <v>285</v>
      </c>
      <c r="K57" s="135"/>
      <c r="L57" s="135"/>
      <c r="M57" s="135">
        <f>'将来負担比率（分子）の構造'!L$50</f>
        <v>268</v>
      </c>
      <c r="N57" s="135"/>
      <c r="O57" s="135"/>
      <c r="P57" s="135">
        <f>'将来負担比率（分子）の構造'!M$50</f>
        <v>252</v>
      </c>
    </row>
    <row r="58" spans="1:16">
      <c r="A58" s="135" t="s">
        <v>33</v>
      </c>
      <c r="B58" s="135"/>
      <c r="C58" s="135"/>
      <c r="D58" s="135">
        <f>'将来負担比率（分子）の構造'!I$49</f>
        <v>2445</v>
      </c>
      <c r="E58" s="135"/>
      <c r="F58" s="135"/>
      <c r="G58" s="135">
        <f>'将来負担比率（分子）の構造'!J$49</f>
        <v>2640</v>
      </c>
      <c r="H58" s="135"/>
      <c r="I58" s="135"/>
      <c r="J58" s="135">
        <f>'将来負担比率（分子）の構造'!K$49</f>
        <v>2884</v>
      </c>
      <c r="K58" s="135"/>
      <c r="L58" s="135"/>
      <c r="M58" s="135">
        <f>'将来負担比率（分子）の構造'!L$49</f>
        <v>3136</v>
      </c>
      <c r="N58" s="135"/>
      <c r="O58" s="135"/>
      <c r="P58" s="135">
        <f>'将来負担比率（分子）の構造'!M$49</f>
        <v>3423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1387</v>
      </c>
      <c r="C62" s="135"/>
      <c r="D62" s="135"/>
      <c r="E62" s="135">
        <f>'将来負担比率（分子）の構造'!J$45</f>
        <v>1601</v>
      </c>
      <c r="F62" s="135"/>
      <c r="G62" s="135"/>
      <c r="H62" s="135">
        <f>'将来負担比率（分子）の構造'!K$45</f>
        <v>1636</v>
      </c>
      <c r="I62" s="135"/>
      <c r="J62" s="135"/>
      <c r="K62" s="135">
        <f>'将来負担比率（分子）の構造'!L$45</f>
        <v>1703</v>
      </c>
      <c r="L62" s="135"/>
      <c r="M62" s="135"/>
      <c r="N62" s="135">
        <f>'将来負担比率（分子）の構造'!M$45</f>
        <v>1676</v>
      </c>
      <c r="O62" s="135"/>
      <c r="P62" s="135"/>
    </row>
    <row r="63" spans="1:16">
      <c r="A63" s="135" t="s">
        <v>27</v>
      </c>
      <c r="B63" s="135">
        <f>'将来負担比率（分子）の構造'!I$44</f>
        <v>192</v>
      </c>
      <c r="C63" s="135"/>
      <c r="D63" s="135"/>
      <c r="E63" s="135">
        <f>'将来負担比率（分子）の構造'!J$44</f>
        <v>154</v>
      </c>
      <c r="F63" s="135"/>
      <c r="G63" s="135"/>
      <c r="H63" s="135">
        <f>'将来負担比率（分子）の構造'!K$44</f>
        <v>117</v>
      </c>
      <c r="I63" s="135"/>
      <c r="J63" s="135"/>
      <c r="K63" s="135">
        <f>'将来負担比率（分子）の構造'!L$44</f>
        <v>345</v>
      </c>
      <c r="L63" s="135"/>
      <c r="M63" s="135"/>
      <c r="N63" s="135">
        <f>'将来負担比率（分子）の構造'!M$44</f>
        <v>750</v>
      </c>
      <c r="O63" s="135"/>
      <c r="P63" s="135"/>
    </row>
    <row r="64" spans="1:16">
      <c r="A64" s="135" t="s">
        <v>26</v>
      </c>
      <c r="B64" s="135">
        <f>'将来負担比率（分子）の構造'!I$43</f>
        <v>5956</v>
      </c>
      <c r="C64" s="135"/>
      <c r="D64" s="135"/>
      <c r="E64" s="135">
        <f>'将来負担比率（分子）の構造'!J$43</f>
        <v>5780</v>
      </c>
      <c r="F64" s="135"/>
      <c r="G64" s="135"/>
      <c r="H64" s="135">
        <f>'将来負担比率（分子）の構造'!K$43</f>
        <v>5687</v>
      </c>
      <c r="I64" s="135"/>
      <c r="J64" s="135"/>
      <c r="K64" s="135">
        <f>'将来負担比率（分子）の構造'!L$43</f>
        <v>5348</v>
      </c>
      <c r="L64" s="135"/>
      <c r="M64" s="135"/>
      <c r="N64" s="135">
        <f>'将来負担比率（分子）の構造'!M$43</f>
        <v>5046</v>
      </c>
      <c r="O64" s="135"/>
      <c r="P64" s="135"/>
    </row>
    <row r="65" spans="1:16">
      <c r="A65" s="135" t="s">
        <v>25</v>
      </c>
      <c r="B65" s="135">
        <f>'将来負担比率（分子）の構造'!I$42</f>
        <v>1277</v>
      </c>
      <c r="C65" s="135"/>
      <c r="D65" s="135"/>
      <c r="E65" s="135">
        <f>'将来負担比率（分子）の構造'!J$42</f>
        <v>1176</v>
      </c>
      <c r="F65" s="135"/>
      <c r="G65" s="135"/>
      <c r="H65" s="135">
        <f>'将来負担比率（分子）の構造'!K$42</f>
        <v>1137</v>
      </c>
      <c r="I65" s="135"/>
      <c r="J65" s="135"/>
      <c r="K65" s="135">
        <f>'将来負担比率（分子）の構造'!L$42</f>
        <v>960</v>
      </c>
      <c r="L65" s="135"/>
      <c r="M65" s="135"/>
      <c r="N65" s="135">
        <f>'将来負担比率（分子）の構造'!M$42</f>
        <v>774</v>
      </c>
      <c r="O65" s="135"/>
      <c r="P65" s="135"/>
    </row>
    <row r="66" spans="1:16">
      <c r="A66" s="135" t="s">
        <v>24</v>
      </c>
      <c r="B66" s="135">
        <f>'将来負担比率（分子）の構造'!I$41</f>
        <v>16040</v>
      </c>
      <c r="C66" s="135"/>
      <c r="D66" s="135"/>
      <c r="E66" s="135">
        <f>'将来負担比率（分子）の構造'!J$41</f>
        <v>16634</v>
      </c>
      <c r="F66" s="135"/>
      <c r="G66" s="135"/>
      <c r="H66" s="135">
        <f>'将来負担比率（分子）の構造'!K$41</f>
        <v>17011</v>
      </c>
      <c r="I66" s="135"/>
      <c r="J66" s="135"/>
      <c r="K66" s="135">
        <f>'将来負担比率（分子）の構造'!L$41</f>
        <v>17249</v>
      </c>
      <c r="L66" s="135"/>
      <c r="M66" s="135"/>
      <c r="N66" s="135">
        <f>'将来負担比率（分子）の構造'!M$41</f>
        <v>16971</v>
      </c>
      <c r="O66" s="135"/>
      <c r="P66" s="135"/>
    </row>
    <row r="67" spans="1:16">
      <c r="A67" s="135" t="s">
        <v>62</v>
      </c>
      <c r="B67" s="135" t="e">
        <f>NA()</f>
        <v>#N/A</v>
      </c>
      <c r="C67" s="135">
        <f>IF(ISNUMBER('将来負担比率（分子）の構造'!I$52), IF('将来負担比率（分子）の構造'!I$52 &lt; 0, 0, '将来負担比率（分子）の構造'!I$52), NA())</f>
        <v>7379</v>
      </c>
      <c r="D67" s="135" t="e">
        <f>NA()</f>
        <v>#N/A</v>
      </c>
      <c r="E67" s="135" t="e">
        <f>NA()</f>
        <v>#N/A</v>
      </c>
      <c r="F67" s="135">
        <f>IF(ISNUMBER('将来負担比率（分子）の構造'!J$52), IF('将来負担比率（分子）の構造'!J$52 &lt; 0, 0, '将来負担比率（分子）の構造'!J$52), NA())</f>
        <v>6961</v>
      </c>
      <c r="G67" s="135" t="e">
        <f>NA()</f>
        <v>#N/A</v>
      </c>
      <c r="H67" s="135" t="e">
        <f>NA()</f>
        <v>#N/A</v>
      </c>
      <c r="I67" s="135">
        <f>IF(ISNUMBER('将来負担比率（分子）の構造'!K$52), IF('将来負担比率（分子）の構造'!K$52 &lt; 0, 0, '将来負担比率（分子）の構造'!K$52), NA())</f>
        <v>6601</v>
      </c>
      <c r="J67" s="135" t="e">
        <f>NA()</f>
        <v>#N/A</v>
      </c>
      <c r="K67" s="135" t="e">
        <f>NA()</f>
        <v>#N/A</v>
      </c>
      <c r="L67" s="135">
        <f>IF(ISNUMBER('将来負担比率（分子）の構造'!L$52), IF('将来負担比率（分子）の構造'!L$52 &lt; 0, 0, '将来負担比率（分子）の構造'!L$52), NA())</f>
        <v>5689</v>
      </c>
      <c r="M67" s="135" t="e">
        <f>NA()</f>
        <v>#N/A</v>
      </c>
      <c r="N67" s="135" t="e">
        <f>NA()</f>
        <v>#N/A</v>
      </c>
      <c r="O67" s="135">
        <f>IF(ISNUMBER('将来負担比率（分子）の構造'!M$52), IF('将来負担比率（分子）の構造'!M$52 &lt; 0, 0, '将来負担比率（分子）の構造'!M$52), NA())</f>
        <v>4790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4103780</v>
      </c>
      <c r="S5" s="581"/>
      <c r="T5" s="581"/>
      <c r="U5" s="581"/>
      <c r="V5" s="581"/>
      <c r="W5" s="581"/>
      <c r="X5" s="581"/>
      <c r="Y5" s="582"/>
      <c r="Z5" s="583">
        <v>36.5</v>
      </c>
      <c r="AA5" s="583"/>
      <c r="AB5" s="583"/>
      <c r="AC5" s="583"/>
      <c r="AD5" s="584">
        <v>4095193</v>
      </c>
      <c r="AE5" s="584"/>
      <c r="AF5" s="584"/>
      <c r="AG5" s="584"/>
      <c r="AH5" s="584"/>
      <c r="AI5" s="584"/>
      <c r="AJ5" s="584"/>
      <c r="AK5" s="584"/>
      <c r="AL5" s="585">
        <v>58</v>
      </c>
      <c r="AM5" s="586"/>
      <c r="AN5" s="586"/>
      <c r="AO5" s="587"/>
      <c r="AP5" s="577" t="s">
        <v>209</v>
      </c>
      <c r="AQ5" s="578"/>
      <c r="AR5" s="578"/>
      <c r="AS5" s="578"/>
      <c r="AT5" s="578"/>
      <c r="AU5" s="578"/>
      <c r="AV5" s="578"/>
      <c r="AW5" s="578"/>
      <c r="AX5" s="578"/>
      <c r="AY5" s="578"/>
      <c r="AZ5" s="578"/>
      <c r="BA5" s="578"/>
      <c r="BB5" s="578"/>
      <c r="BC5" s="578"/>
      <c r="BD5" s="578"/>
      <c r="BE5" s="578"/>
      <c r="BF5" s="579"/>
      <c r="BG5" s="591">
        <v>3980550</v>
      </c>
      <c r="BH5" s="592"/>
      <c r="BI5" s="592"/>
      <c r="BJ5" s="592"/>
      <c r="BK5" s="592"/>
      <c r="BL5" s="592"/>
      <c r="BM5" s="592"/>
      <c r="BN5" s="593"/>
      <c r="BO5" s="594">
        <v>97</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91414</v>
      </c>
      <c r="S6" s="592"/>
      <c r="T6" s="592"/>
      <c r="U6" s="592"/>
      <c r="V6" s="592"/>
      <c r="W6" s="592"/>
      <c r="X6" s="592"/>
      <c r="Y6" s="593"/>
      <c r="Z6" s="594">
        <v>0.8</v>
      </c>
      <c r="AA6" s="594"/>
      <c r="AB6" s="594"/>
      <c r="AC6" s="594"/>
      <c r="AD6" s="595">
        <v>91414</v>
      </c>
      <c r="AE6" s="595"/>
      <c r="AF6" s="595"/>
      <c r="AG6" s="595"/>
      <c r="AH6" s="595"/>
      <c r="AI6" s="595"/>
      <c r="AJ6" s="595"/>
      <c r="AK6" s="595"/>
      <c r="AL6" s="596">
        <v>1.3</v>
      </c>
      <c r="AM6" s="597"/>
      <c r="AN6" s="597"/>
      <c r="AO6" s="598"/>
      <c r="AP6" s="588" t="s">
        <v>215</v>
      </c>
      <c r="AQ6" s="589"/>
      <c r="AR6" s="589"/>
      <c r="AS6" s="589"/>
      <c r="AT6" s="589"/>
      <c r="AU6" s="589"/>
      <c r="AV6" s="589"/>
      <c r="AW6" s="589"/>
      <c r="AX6" s="589"/>
      <c r="AY6" s="589"/>
      <c r="AZ6" s="589"/>
      <c r="BA6" s="589"/>
      <c r="BB6" s="589"/>
      <c r="BC6" s="589"/>
      <c r="BD6" s="589"/>
      <c r="BE6" s="589"/>
      <c r="BF6" s="590"/>
      <c r="BG6" s="591">
        <v>3980550</v>
      </c>
      <c r="BH6" s="592"/>
      <c r="BI6" s="592"/>
      <c r="BJ6" s="592"/>
      <c r="BK6" s="592"/>
      <c r="BL6" s="592"/>
      <c r="BM6" s="592"/>
      <c r="BN6" s="593"/>
      <c r="BO6" s="594">
        <v>97</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95908</v>
      </c>
      <c r="CS6" s="592"/>
      <c r="CT6" s="592"/>
      <c r="CU6" s="592"/>
      <c r="CV6" s="592"/>
      <c r="CW6" s="592"/>
      <c r="CX6" s="592"/>
      <c r="CY6" s="593"/>
      <c r="CZ6" s="594">
        <v>0.9</v>
      </c>
      <c r="DA6" s="594"/>
      <c r="DB6" s="594"/>
      <c r="DC6" s="594"/>
      <c r="DD6" s="600" t="s">
        <v>210</v>
      </c>
      <c r="DE6" s="592"/>
      <c r="DF6" s="592"/>
      <c r="DG6" s="592"/>
      <c r="DH6" s="592"/>
      <c r="DI6" s="592"/>
      <c r="DJ6" s="592"/>
      <c r="DK6" s="592"/>
      <c r="DL6" s="592"/>
      <c r="DM6" s="592"/>
      <c r="DN6" s="592"/>
      <c r="DO6" s="592"/>
      <c r="DP6" s="593"/>
      <c r="DQ6" s="600">
        <v>95908</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6435</v>
      </c>
      <c r="S7" s="592"/>
      <c r="T7" s="592"/>
      <c r="U7" s="592"/>
      <c r="V7" s="592"/>
      <c r="W7" s="592"/>
      <c r="X7" s="592"/>
      <c r="Y7" s="593"/>
      <c r="Z7" s="594">
        <v>0.1</v>
      </c>
      <c r="AA7" s="594"/>
      <c r="AB7" s="594"/>
      <c r="AC7" s="594"/>
      <c r="AD7" s="595">
        <v>6435</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1489518</v>
      </c>
      <c r="BH7" s="592"/>
      <c r="BI7" s="592"/>
      <c r="BJ7" s="592"/>
      <c r="BK7" s="592"/>
      <c r="BL7" s="592"/>
      <c r="BM7" s="592"/>
      <c r="BN7" s="593"/>
      <c r="BO7" s="594">
        <v>36.299999999999997</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1485021</v>
      </c>
      <c r="CS7" s="592"/>
      <c r="CT7" s="592"/>
      <c r="CU7" s="592"/>
      <c r="CV7" s="592"/>
      <c r="CW7" s="592"/>
      <c r="CX7" s="592"/>
      <c r="CY7" s="593"/>
      <c r="CZ7" s="594">
        <v>14</v>
      </c>
      <c r="DA7" s="594"/>
      <c r="DB7" s="594"/>
      <c r="DC7" s="594"/>
      <c r="DD7" s="600">
        <v>27384</v>
      </c>
      <c r="DE7" s="592"/>
      <c r="DF7" s="592"/>
      <c r="DG7" s="592"/>
      <c r="DH7" s="592"/>
      <c r="DI7" s="592"/>
      <c r="DJ7" s="592"/>
      <c r="DK7" s="592"/>
      <c r="DL7" s="592"/>
      <c r="DM7" s="592"/>
      <c r="DN7" s="592"/>
      <c r="DO7" s="592"/>
      <c r="DP7" s="593"/>
      <c r="DQ7" s="600">
        <v>1318315</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11946</v>
      </c>
      <c r="S8" s="592"/>
      <c r="T8" s="592"/>
      <c r="U8" s="592"/>
      <c r="V8" s="592"/>
      <c r="W8" s="592"/>
      <c r="X8" s="592"/>
      <c r="Y8" s="593"/>
      <c r="Z8" s="594">
        <v>0.1</v>
      </c>
      <c r="AA8" s="594"/>
      <c r="AB8" s="594"/>
      <c r="AC8" s="594"/>
      <c r="AD8" s="595">
        <v>11946</v>
      </c>
      <c r="AE8" s="595"/>
      <c r="AF8" s="595"/>
      <c r="AG8" s="595"/>
      <c r="AH8" s="595"/>
      <c r="AI8" s="595"/>
      <c r="AJ8" s="595"/>
      <c r="AK8" s="595"/>
      <c r="AL8" s="596">
        <v>0.2</v>
      </c>
      <c r="AM8" s="597"/>
      <c r="AN8" s="597"/>
      <c r="AO8" s="598"/>
      <c r="AP8" s="588" t="s">
        <v>221</v>
      </c>
      <c r="AQ8" s="589"/>
      <c r="AR8" s="589"/>
      <c r="AS8" s="589"/>
      <c r="AT8" s="589"/>
      <c r="AU8" s="589"/>
      <c r="AV8" s="589"/>
      <c r="AW8" s="589"/>
      <c r="AX8" s="589"/>
      <c r="AY8" s="589"/>
      <c r="AZ8" s="589"/>
      <c r="BA8" s="589"/>
      <c r="BB8" s="589"/>
      <c r="BC8" s="589"/>
      <c r="BD8" s="589"/>
      <c r="BE8" s="589"/>
      <c r="BF8" s="590"/>
      <c r="BG8" s="591">
        <v>42101</v>
      </c>
      <c r="BH8" s="592"/>
      <c r="BI8" s="592"/>
      <c r="BJ8" s="592"/>
      <c r="BK8" s="592"/>
      <c r="BL8" s="592"/>
      <c r="BM8" s="592"/>
      <c r="BN8" s="593"/>
      <c r="BO8" s="594">
        <v>1</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2502116</v>
      </c>
      <c r="CS8" s="592"/>
      <c r="CT8" s="592"/>
      <c r="CU8" s="592"/>
      <c r="CV8" s="592"/>
      <c r="CW8" s="592"/>
      <c r="CX8" s="592"/>
      <c r="CY8" s="593"/>
      <c r="CZ8" s="594">
        <v>23.7</v>
      </c>
      <c r="DA8" s="594"/>
      <c r="DB8" s="594"/>
      <c r="DC8" s="594"/>
      <c r="DD8" s="600">
        <v>20306</v>
      </c>
      <c r="DE8" s="592"/>
      <c r="DF8" s="592"/>
      <c r="DG8" s="592"/>
      <c r="DH8" s="592"/>
      <c r="DI8" s="592"/>
      <c r="DJ8" s="592"/>
      <c r="DK8" s="592"/>
      <c r="DL8" s="592"/>
      <c r="DM8" s="592"/>
      <c r="DN8" s="592"/>
      <c r="DO8" s="592"/>
      <c r="DP8" s="593"/>
      <c r="DQ8" s="600">
        <v>1419233</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18574</v>
      </c>
      <c r="S9" s="592"/>
      <c r="T9" s="592"/>
      <c r="U9" s="592"/>
      <c r="V9" s="592"/>
      <c r="W9" s="592"/>
      <c r="X9" s="592"/>
      <c r="Y9" s="593"/>
      <c r="Z9" s="594">
        <v>0.2</v>
      </c>
      <c r="AA9" s="594"/>
      <c r="AB9" s="594"/>
      <c r="AC9" s="594"/>
      <c r="AD9" s="595">
        <v>18574</v>
      </c>
      <c r="AE9" s="595"/>
      <c r="AF9" s="595"/>
      <c r="AG9" s="595"/>
      <c r="AH9" s="595"/>
      <c r="AI9" s="595"/>
      <c r="AJ9" s="595"/>
      <c r="AK9" s="595"/>
      <c r="AL9" s="596">
        <v>0.3</v>
      </c>
      <c r="AM9" s="597"/>
      <c r="AN9" s="597"/>
      <c r="AO9" s="598"/>
      <c r="AP9" s="588" t="s">
        <v>224</v>
      </c>
      <c r="AQ9" s="589"/>
      <c r="AR9" s="589"/>
      <c r="AS9" s="589"/>
      <c r="AT9" s="589"/>
      <c r="AU9" s="589"/>
      <c r="AV9" s="589"/>
      <c r="AW9" s="589"/>
      <c r="AX9" s="589"/>
      <c r="AY9" s="589"/>
      <c r="AZ9" s="589"/>
      <c r="BA9" s="589"/>
      <c r="BB9" s="589"/>
      <c r="BC9" s="589"/>
      <c r="BD9" s="589"/>
      <c r="BE9" s="589"/>
      <c r="BF9" s="590"/>
      <c r="BG9" s="591">
        <v>1227532</v>
      </c>
      <c r="BH9" s="592"/>
      <c r="BI9" s="592"/>
      <c r="BJ9" s="592"/>
      <c r="BK9" s="592"/>
      <c r="BL9" s="592"/>
      <c r="BM9" s="592"/>
      <c r="BN9" s="593"/>
      <c r="BO9" s="594">
        <v>29.9</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1362978</v>
      </c>
      <c r="CS9" s="592"/>
      <c r="CT9" s="592"/>
      <c r="CU9" s="592"/>
      <c r="CV9" s="592"/>
      <c r="CW9" s="592"/>
      <c r="CX9" s="592"/>
      <c r="CY9" s="593"/>
      <c r="CZ9" s="594">
        <v>12.9</v>
      </c>
      <c r="DA9" s="594"/>
      <c r="DB9" s="594"/>
      <c r="DC9" s="594"/>
      <c r="DD9" s="600">
        <v>128466</v>
      </c>
      <c r="DE9" s="592"/>
      <c r="DF9" s="592"/>
      <c r="DG9" s="592"/>
      <c r="DH9" s="592"/>
      <c r="DI9" s="592"/>
      <c r="DJ9" s="592"/>
      <c r="DK9" s="592"/>
      <c r="DL9" s="592"/>
      <c r="DM9" s="592"/>
      <c r="DN9" s="592"/>
      <c r="DO9" s="592"/>
      <c r="DP9" s="593"/>
      <c r="DQ9" s="600">
        <v>1199558</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274185</v>
      </c>
      <c r="S10" s="592"/>
      <c r="T10" s="592"/>
      <c r="U10" s="592"/>
      <c r="V10" s="592"/>
      <c r="W10" s="592"/>
      <c r="X10" s="592"/>
      <c r="Y10" s="593"/>
      <c r="Z10" s="594">
        <v>2.4</v>
      </c>
      <c r="AA10" s="594"/>
      <c r="AB10" s="594"/>
      <c r="AC10" s="594"/>
      <c r="AD10" s="595">
        <v>274185</v>
      </c>
      <c r="AE10" s="595"/>
      <c r="AF10" s="595"/>
      <c r="AG10" s="595"/>
      <c r="AH10" s="595"/>
      <c r="AI10" s="595"/>
      <c r="AJ10" s="595"/>
      <c r="AK10" s="595"/>
      <c r="AL10" s="596">
        <v>3.9</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92247</v>
      </c>
      <c r="BH10" s="592"/>
      <c r="BI10" s="592"/>
      <c r="BJ10" s="592"/>
      <c r="BK10" s="592"/>
      <c r="BL10" s="592"/>
      <c r="BM10" s="592"/>
      <c r="BN10" s="593"/>
      <c r="BO10" s="594">
        <v>2.2000000000000002</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6000</v>
      </c>
      <c r="CS10" s="592"/>
      <c r="CT10" s="592"/>
      <c r="CU10" s="592"/>
      <c r="CV10" s="592"/>
      <c r="CW10" s="592"/>
      <c r="CX10" s="592"/>
      <c r="CY10" s="593"/>
      <c r="CZ10" s="594">
        <v>0.1</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57939</v>
      </c>
      <c r="S11" s="592"/>
      <c r="T11" s="592"/>
      <c r="U11" s="592"/>
      <c r="V11" s="592"/>
      <c r="W11" s="592"/>
      <c r="X11" s="592"/>
      <c r="Y11" s="593"/>
      <c r="Z11" s="594">
        <v>0.5</v>
      </c>
      <c r="AA11" s="594"/>
      <c r="AB11" s="594"/>
      <c r="AC11" s="594"/>
      <c r="AD11" s="595">
        <v>57939</v>
      </c>
      <c r="AE11" s="595"/>
      <c r="AF11" s="595"/>
      <c r="AG11" s="595"/>
      <c r="AH11" s="595"/>
      <c r="AI11" s="595"/>
      <c r="AJ11" s="595"/>
      <c r="AK11" s="595"/>
      <c r="AL11" s="596">
        <v>0.8</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127638</v>
      </c>
      <c r="BH11" s="592"/>
      <c r="BI11" s="592"/>
      <c r="BJ11" s="592"/>
      <c r="BK11" s="592"/>
      <c r="BL11" s="592"/>
      <c r="BM11" s="592"/>
      <c r="BN11" s="593"/>
      <c r="BO11" s="594">
        <v>3.1</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187553</v>
      </c>
      <c r="CS11" s="592"/>
      <c r="CT11" s="592"/>
      <c r="CU11" s="592"/>
      <c r="CV11" s="592"/>
      <c r="CW11" s="592"/>
      <c r="CX11" s="592"/>
      <c r="CY11" s="593"/>
      <c r="CZ11" s="594">
        <v>1.8</v>
      </c>
      <c r="DA11" s="594"/>
      <c r="DB11" s="594"/>
      <c r="DC11" s="594"/>
      <c r="DD11" s="600">
        <v>67198</v>
      </c>
      <c r="DE11" s="592"/>
      <c r="DF11" s="592"/>
      <c r="DG11" s="592"/>
      <c r="DH11" s="592"/>
      <c r="DI11" s="592"/>
      <c r="DJ11" s="592"/>
      <c r="DK11" s="592"/>
      <c r="DL11" s="592"/>
      <c r="DM11" s="592"/>
      <c r="DN11" s="592"/>
      <c r="DO11" s="592"/>
      <c r="DP11" s="593"/>
      <c r="DQ11" s="600">
        <v>126321</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2193802</v>
      </c>
      <c r="BH12" s="592"/>
      <c r="BI12" s="592"/>
      <c r="BJ12" s="592"/>
      <c r="BK12" s="592"/>
      <c r="BL12" s="592"/>
      <c r="BM12" s="592"/>
      <c r="BN12" s="593"/>
      <c r="BO12" s="594">
        <v>53.5</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442128</v>
      </c>
      <c r="CS12" s="592"/>
      <c r="CT12" s="592"/>
      <c r="CU12" s="592"/>
      <c r="CV12" s="592"/>
      <c r="CW12" s="592"/>
      <c r="CX12" s="592"/>
      <c r="CY12" s="593"/>
      <c r="CZ12" s="594">
        <v>4.2</v>
      </c>
      <c r="DA12" s="594"/>
      <c r="DB12" s="594"/>
      <c r="DC12" s="594"/>
      <c r="DD12" s="600">
        <v>20906</v>
      </c>
      <c r="DE12" s="592"/>
      <c r="DF12" s="592"/>
      <c r="DG12" s="592"/>
      <c r="DH12" s="592"/>
      <c r="DI12" s="592"/>
      <c r="DJ12" s="592"/>
      <c r="DK12" s="592"/>
      <c r="DL12" s="592"/>
      <c r="DM12" s="592"/>
      <c r="DN12" s="592"/>
      <c r="DO12" s="592"/>
      <c r="DP12" s="593"/>
      <c r="DQ12" s="600">
        <v>233019</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27955</v>
      </c>
      <c r="S13" s="592"/>
      <c r="T13" s="592"/>
      <c r="U13" s="592"/>
      <c r="V13" s="592"/>
      <c r="W13" s="592"/>
      <c r="X13" s="592"/>
      <c r="Y13" s="593"/>
      <c r="Z13" s="594">
        <v>0.2</v>
      </c>
      <c r="AA13" s="594"/>
      <c r="AB13" s="594"/>
      <c r="AC13" s="594"/>
      <c r="AD13" s="595">
        <v>27955</v>
      </c>
      <c r="AE13" s="595"/>
      <c r="AF13" s="595"/>
      <c r="AG13" s="595"/>
      <c r="AH13" s="595"/>
      <c r="AI13" s="595"/>
      <c r="AJ13" s="595"/>
      <c r="AK13" s="595"/>
      <c r="AL13" s="596">
        <v>0.4</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2178926</v>
      </c>
      <c r="BH13" s="592"/>
      <c r="BI13" s="592"/>
      <c r="BJ13" s="592"/>
      <c r="BK13" s="592"/>
      <c r="BL13" s="592"/>
      <c r="BM13" s="592"/>
      <c r="BN13" s="593"/>
      <c r="BO13" s="594">
        <v>53.1</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1173527</v>
      </c>
      <c r="CS13" s="592"/>
      <c r="CT13" s="592"/>
      <c r="CU13" s="592"/>
      <c r="CV13" s="592"/>
      <c r="CW13" s="592"/>
      <c r="CX13" s="592"/>
      <c r="CY13" s="593"/>
      <c r="CZ13" s="594">
        <v>11.1</v>
      </c>
      <c r="DA13" s="594"/>
      <c r="DB13" s="594"/>
      <c r="DC13" s="594"/>
      <c r="DD13" s="600">
        <v>447228</v>
      </c>
      <c r="DE13" s="592"/>
      <c r="DF13" s="592"/>
      <c r="DG13" s="592"/>
      <c r="DH13" s="592"/>
      <c r="DI13" s="592"/>
      <c r="DJ13" s="592"/>
      <c r="DK13" s="592"/>
      <c r="DL13" s="592"/>
      <c r="DM13" s="592"/>
      <c r="DN13" s="592"/>
      <c r="DO13" s="592"/>
      <c r="DP13" s="593"/>
      <c r="DQ13" s="600">
        <v>740672</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58497</v>
      </c>
      <c r="BH14" s="592"/>
      <c r="BI14" s="592"/>
      <c r="BJ14" s="592"/>
      <c r="BK14" s="592"/>
      <c r="BL14" s="592"/>
      <c r="BM14" s="592"/>
      <c r="BN14" s="593"/>
      <c r="BO14" s="594">
        <v>1.4</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465102</v>
      </c>
      <c r="CS14" s="592"/>
      <c r="CT14" s="592"/>
      <c r="CU14" s="592"/>
      <c r="CV14" s="592"/>
      <c r="CW14" s="592"/>
      <c r="CX14" s="592"/>
      <c r="CY14" s="593"/>
      <c r="CZ14" s="594">
        <v>4.4000000000000004</v>
      </c>
      <c r="DA14" s="594"/>
      <c r="DB14" s="594"/>
      <c r="DC14" s="594"/>
      <c r="DD14" s="600">
        <v>70785</v>
      </c>
      <c r="DE14" s="592"/>
      <c r="DF14" s="592"/>
      <c r="DG14" s="592"/>
      <c r="DH14" s="592"/>
      <c r="DI14" s="592"/>
      <c r="DJ14" s="592"/>
      <c r="DK14" s="592"/>
      <c r="DL14" s="592"/>
      <c r="DM14" s="592"/>
      <c r="DN14" s="592"/>
      <c r="DO14" s="592"/>
      <c r="DP14" s="593"/>
      <c r="DQ14" s="600">
        <v>431156</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12930</v>
      </c>
      <c r="S15" s="592"/>
      <c r="T15" s="592"/>
      <c r="U15" s="592"/>
      <c r="V15" s="592"/>
      <c r="W15" s="592"/>
      <c r="X15" s="592"/>
      <c r="Y15" s="593"/>
      <c r="Z15" s="594">
        <v>0.1</v>
      </c>
      <c r="AA15" s="594"/>
      <c r="AB15" s="594"/>
      <c r="AC15" s="594"/>
      <c r="AD15" s="595">
        <v>12930</v>
      </c>
      <c r="AE15" s="595"/>
      <c r="AF15" s="595"/>
      <c r="AG15" s="595"/>
      <c r="AH15" s="595"/>
      <c r="AI15" s="595"/>
      <c r="AJ15" s="595"/>
      <c r="AK15" s="595"/>
      <c r="AL15" s="596">
        <v>0.2</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238733</v>
      </c>
      <c r="BH15" s="592"/>
      <c r="BI15" s="592"/>
      <c r="BJ15" s="592"/>
      <c r="BK15" s="592"/>
      <c r="BL15" s="592"/>
      <c r="BM15" s="592"/>
      <c r="BN15" s="593"/>
      <c r="BO15" s="594">
        <v>5.8</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1272189</v>
      </c>
      <c r="CS15" s="592"/>
      <c r="CT15" s="592"/>
      <c r="CU15" s="592"/>
      <c r="CV15" s="592"/>
      <c r="CW15" s="592"/>
      <c r="CX15" s="592"/>
      <c r="CY15" s="593"/>
      <c r="CZ15" s="594">
        <v>12</v>
      </c>
      <c r="DA15" s="594"/>
      <c r="DB15" s="594"/>
      <c r="DC15" s="594"/>
      <c r="DD15" s="600">
        <v>116534</v>
      </c>
      <c r="DE15" s="592"/>
      <c r="DF15" s="592"/>
      <c r="DG15" s="592"/>
      <c r="DH15" s="592"/>
      <c r="DI15" s="592"/>
      <c r="DJ15" s="592"/>
      <c r="DK15" s="592"/>
      <c r="DL15" s="592"/>
      <c r="DM15" s="592"/>
      <c r="DN15" s="592"/>
      <c r="DO15" s="592"/>
      <c r="DP15" s="593"/>
      <c r="DQ15" s="600">
        <v>1064392</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2719076</v>
      </c>
      <c r="S16" s="592"/>
      <c r="T16" s="592"/>
      <c r="U16" s="592"/>
      <c r="V16" s="592"/>
      <c r="W16" s="592"/>
      <c r="X16" s="592"/>
      <c r="Y16" s="593"/>
      <c r="Z16" s="594">
        <v>24.2</v>
      </c>
      <c r="AA16" s="594"/>
      <c r="AB16" s="594"/>
      <c r="AC16" s="594"/>
      <c r="AD16" s="595">
        <v>2373808</v>
      </c>
      <c r="AE16" s="595"/>
      <c r="AF16" s="595"/>
      <c r="AG16" s="595"/>
      <c r="AH16" s="595"/>
      <c r="AI16" s="595"/>
      <c r="AJ16" s="595"/>
      <c r="AK16" s="595"/>
      <c r="AL16" s="596">
        <v>33.6</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2373808</v>
      </c>
      <c r="S17" s="592"/>
      <c r="T17" s="592"/>
      <c r="U17" s="592"/>
      <c r="V17" s="592"/>
      <c r="W17" s="592"/>
      <c r="X17" s="592"/>
      <c r="Y17" s="593"/>
      <c r="Z17" s="594">
        <v>21.1</v>
      </c>
      <c r="AA17" s="594"/>
      <c r="AB17" s="594"/>
      <c r="AC17" s="594"/>
      <c r="AD17" s="595">
        <v>2373808</v>
      </c>
      <c r="AE17" s="595"/>
      <c r="AF17" s="595"/>
      <c r="AG17" s="595"/>
      <c r="AH17" s="595"/>
      <c r="AI17" s="595"/>
      <c r="AJ17" s="595"/>
      <c r="AK17" s="595"/>
      <c r="AL17" s="596">
        <v>33.6</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1485621</v>
      </c>
      <c r="CS17" s="592"/>
      <c r="CT17" s="592"/>
      <c r="CU17" s="592"/>
      <c r="CV17" s="592"/>
      <c r="CW17" s="592"/>
      <c r="CX17" s="592"/>
      <c r="CY17" s="593"/>
      <c r="CZ17" s="594">
        <v>14.1</v>
      </c>
      <c r="DA17" s="594"/>
      <c r="DB17" s="594"/>
      <c r="DC17" s="594"/>
      <c r="DD17" s="600" t="s">
        <v>112</v>
      </c>
      <c r="DE17" s="592"/>
      <c r="DF17" s="592"/>
      <c r="DG17" s="592"/>
      <c r="DH17" s="592"/>
      <c r="DI17" s="592"/>
      <c r="DJ17" s="592"/>
      <c r="DK17" s="592"/>
      <c r="DL17" s="592"/>
      <c r="DM17" s="592"/>
      <c r="DN17" s="592"/>
      <c r="DO17" s="592"/>
      <c r="DP17" s="593"/>
      <c r="DQ17" s="600">
        <v>1466214</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345266</v>
      </c>
      <c r="S18" s="592"/>
      <c r="T18" s="592"/>
      <c r="U18" s="592"/>
      <c r="V18" s="592"/>
      <c r="W18" s="592"/>
      <c r="X18" s="592"/>
      <c r="Y18" s="593"/>
      <c r="Z18" s="594">
        <v>3.1</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v>92817</v>
      </c>
      <c r="CS18" s="592"/>
      <c r="CT18" s="592"/>
      <c r="CU18" s="592"/>
      <c r="CV18" s="592"/>
      <c r="CW18" s="592"/>
      <c r="CX18" s="592"/>
      <c r="CY18" s="593"/>
      <c r="CZ18" s="594">
        <v>0.9</v>
      </c>
      <c r="DA18" s="594"/>
      <c r="DB18" s="594"/>
      <c r="DC18" s="594"/>
      <c r="DD18" s="600">
        <v>92817</v>
      </c>
      <c r="DE18" s="592"/>
      <c r="DF18" s="592"/>
      <c r="DG18" s="592"/>
      <c r="DH18" s="592"/>
      <c r="DI18" s="592"/>
      <c r="DJ18" s="592"/>
      <c r="DK18" s="592"/>
      <c r="DL18" s="592"/>
      <c r="DM18" s="592"/>
      <c r="DN18" s="592"/>
      <c r="DO18" s="592"/>
      <c r="DP18" s="593"/>
      <c r="DQ18" s="600">
        <v>92817</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2</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123230</v>
      </c>
      <c r="BH19" s="592"/>
      <c r="BI19" s="592"/>
      <c r="BJ19" s="592"/>
      <c r="BK19" s="592"/>
      <c r="BL19" s="592"/>
      <c r="BM19" s="592"/>
      <c r="BN19" s="593"/>
      <c r="BO19" s="594">
        <v>3</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7324234</v>
      </c>
      <c r="S20" s="592"/>
      <c r="T20" s="592"/>
      <c r="U20" s="592"/>
      <c r="V20" s="592"/>
      <c r="W20" s="592"/>
      <c r="X20" s="592"/>
      <c r="Y20" s="593"/>
      <c r="Z20" s="594">
        <v>65.2</v>
      </c>
      <c r="AA20" s="594"/>
      <c r="AB20" s="594"/>
      <c r="AC20" s="594"/>
      <c r="AD20" s="595">
        <v>6970379</v>
      </c>
      <c r="AE20" s="595"/>
      <c r="AF20" s="595"/>
      <c r="AG20" s="595"/>
      <c r="AH20" s="595"/>
      <c r="AI20" s="595"/>
      <c r="AJ20" s="595"/>
      <c r="AK20" s="595"/>
      <c r="AL20" s="596">
        <v>98.8</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114643</v>
      </c>
      <c r="BH20" s="592"/>
      <c r="BI20" s="592"/>
      <c r="BJ20" s="592"/>
      <c r="BK20" s="592"/>
      <c r="BL20" s="592"/>
      <c r="BM20" s="592"/>
      <c r="BN20" s="593"/>
      <c r="BO20" s="594">
        <v>2.8</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10570960</v>
      </c>
      <c r="CS20" s="592"/>
      <c r="CT20" s="592"/>
      <c r="CU20" s="592"/>
      <c r="CV20" s="592"/>
      <c r="CW20" s="592"/>
      <c r="CX20" s="592"/>
      <c r="CY20" s="593"/>
      <c r="CZ20" s="594">
        <v>100</v>
      </c>
      <c r="DA20" s="594"/>
      <c r="DB20" s="594"/>
      <c r="DC20" s="594"/>
      <c r="DD20" s="600">
        <v>991624</v>
      </c>
      <c r="DE20" s="592"/>
      <c r="DF20" s="592"/>
      <c r="DG20" s="592"/>
      <c r="DH20" s="592"/>
      <c r="DI20" s="592"/>
      <c r="DJ20" s="592"/>
      <c r="DK20" s="592"/>
      <c r="DL20" s="592"/>
      <c r="DM20" s="592"/>
      <c r="DN20" s="592"/>
      <c r="DO20" s="592"/>
      <c r="DP20" s="593"/>
      <c r="DQ20" s="600">
        <v>8187605</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3961</v>
      </c>
      <c r="S21" s="592"/>
      <c r="T21" s="592"/>
      <c r="U21" s="592"/>
      <c r="V21" s="592"/>
      <c r="W21" s="592"/>
      <c r="X21" s="592"/>
      <c r="Y21" s="593"/>
      <c r="Z21" s="594">
        <v>0</v>
      </c>
      <c r="AA21" s="594"/>
      <c r="AB21" s="594"/>
      <c r="AC21" s="594"/>
      <c r="AD21" s="595">
        <v>3961</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114643</v>
      </c>
      <c r="BH21" s="592"/>
      <c r="BI21" s="592"/>
      <c r="BJ21" s="592"/>
      <c r="BK21" s="592"/>
      <c r="BL21" s="592"/>
      <c r="BM21" s="592"/>
      <c r="BN21" s="593"/>
      <c r="BO21" s="594">
        <v>2.8</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18251</v>
      </c>
      <c r="S22" s="592"/>
      <c r="T22" s="592"/>
      <c r="U22" s="592"/>
      <c r="V22" s="592"/>
      <c r="W22" s="592"/>
      <c r="X22" s="592"/>
      <c r="Y22" s="593"/>
      <c r="Z22" s="594">
        <v>0.2</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369153</v>
      </c>
      <c r="S23" s="592"/>
      <c r="T23" s="592"/>
      <c r="U23" s="592"/>
      <c r="V23" s="592"/>
      <c r="W23" s="592"/>
      <c r="X23" s="592"/>
      <c r="Y23" s="593"/>
      <c r="Z23" s="594">
        <v>3.3</v>
      </c>
      <c r="AA23" s="594"/>
      <c r="AB23" s="594"/>
      <c r="AC23" s="594"/>
      <c r="AD23" s="595">
        <v>51912</v>
      </c>
      <c r="AE23" s="595"/>
      <c r="AF23" s="595"/>
      <c r="AG23" s="595"/>
      <c r="AH23" s="595"/>
      <c r="AI23" s="595"/>
      <c r="AJ23" s="595"/>
      <c r="AK23" s="595"/>
      <c r="AL23" s="596">
        <v>0.7</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95981</v>
      </c>
      <c r="S24" s="592"/>
      <c r="T24" s="592"/>
      <c r="U24" s="592"/>
      <c r="V24" s="592"/>
      <c r="W24" s="592"/>
      <c r="X24" s="592"/>
      <c r="Y24" s="593"/>
      <c r="Z24" s="594">
        <v>0.9</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4271084</v>
      </c>
      <c r="CS24" s="581"/>
      <c r="CT24" s="581"/>
      <c r="CU24" s="581"/>
      <c r="CV24" s="581"/>
      <c r="CW24" s="581"/>
      <c r="CX24" s="581"/>
      <c r="CY24" s="582"/>
      <c r="CZ24" s="618">
        <v>40.4</v>
      </c>
      <c r="DA24" s="619"/>
      <c r="DB24" s="619"/>
      <c r="DC24" s="620"/>
      <c r="DD24" s="617">
        <v>3248049</v>
      </c>
      <c r="DE24" s="581"/>
      <c r="DF24" s="581"/>
      <c r="DG24" s="581"/>
      <c r="DH24" s="581"/>
      <c r="DI24" s="581"/>
      <c r="DJ24" s="581"/>
      <c r="DK24" s="582"/>
      <c r="DL24" s="617">
        <v>3209404</v>
      </c>
      <c r="DM24" s="581"/>
      <c r="DN24" s="581"/>
      <c r="DO24" s="581"/>
      <c r="DP24" s="581"/>
      <c r="DQ24" s="581"/>
      <c r="DR24" s="581"/>
      <c r="DS24" s="581"/>
      <c r="DT24" s="581"/>
      <c r="DU24" s="581"/>
      <c r="DV24" s="582"/>
      <c r="DW24" s="585">
        <v>41.8</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740066</v>
      </c>
      <c r="S25" s="592"/>
      <c r="T25" s="592"/>
      <c r="U25" s="592"/>
      <c r="V25" s="592"/>
      <c r="W25" s="592"/>
      <c r="X25" s="592"/>
      <c r="Y25" s="593"/>
      <c r="Z25" s="594">
        <v>6.6</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v>8587</v>
      </c>
      <c r="BH25" s="592"/>
      <c r="BI25" s="592"/>
      <c r="BJ25" s="592"/>
      <c r="BK25" s="592"/>
      <c r="BL25" s="592"/>
      <c r="BM25" s="592"/>
      <c r="BN25" s="593"/>
      <c r="BO25" s="594">
        <v>0.2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1547953</v>
      </c>
      <c r="CS25" s="623"/>
      <c r="CT25" s="623"/>
      <c r="CU25" s="623"/>
      <c r="CV25" s="623"/>
      <c r="CW25" s="623"/>
      <c r="CX25" s="623"/>
      <c r="CY25" s="624"/>
      <c r="CZ25" s="625">
        <v>14.6</v>
      </c>
      <c r="DA25" s="626"/>
      <c r="DB25" s="626"/>
      <c r="DC25" s="627"/>
      <c r="DD25" s="600">
        <v>1236955</v>
      </c>
      <c r="DE25" s="623"/>
      <c r="DF25" s="623"/>
      <c r="DG25" s="623"/>
      <c r="DH25" s="623"/>
      <c r="DI25" s="623"/>
      <c r="DJ25" s="623"/>
      <c r="DK25" s="624"/>
      <c r="DL25" s="600">
        <v>1206619</v>
      </c>
      <c r="DM25" s="623"/>
      <c r="DN25" s="623"/>
      <c r="DO25" s="623"/>
      <c r="DP25" s="623"/>
      <c r="DQ25" s="623"/>
      <c r="DR25" s="623"/>
      <c r="DS25" s="623"/>
      <c r="DT25" s="623"/>
      <c r="DU25" s="623"/>
      <c r="DV25" s="624"/>
      <c r="DW25" s="596">
        <v>15.7</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1019117</v>
      </c>
      <c r="CS26" s="592"/>
      <c r="CT26" s="592"/>
      <c r="CU26" s="592"/>
      <c r="CV26" s="592"/>
      <c r="CW26" s="592"/>
      <c r="CX26" s="592"/>
      <c r="CY26" s="593"/>
      <c r="CZ26" s="625">
        <v>9.6</v>
      </c>
      <c r="DA26" s="626"/>
      <c r="DB26" s="626"/>
      <c r="DC26" s="627"/>
      <c r="DD26" s="600">
        <v>721253</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437981</v>
      </c>
      <c r="S27" s="592"/>
      <c r="T27" s="592"/>
      <c r="U27" s="592"/>
      <c r="V27" s="592"/>
      <c r="W27" s="592"/>
      <c r="X27" s="592"/>
      <c r="Y27" s="593"/>
      <c r="Z27" s="594">
        <v>3.9</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4103780</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1237510</v>
      </c>
      <c r="CS27" s="623"/>
      <c r="CT27" s="623"/>
      <c r="CU27" s="623"/>
      <c r="CV27" s="623"/>
      <c r="CW27" s="623"/>
      <c r="CX27" s="623"/>
      <c r="CY27" s="624"/>
      <c r="CZ27" s="625">
        <v>11.7</v>
      </c>
      <c r="DA27" s="626"/>
      <c r="DB27" s="626"/>
      <c r="DC27" s="627"/>
      <c r="DD27" s="600">
        <v>544880</v>
      </c>
      <c r="DE27" s="623"/>
      <c r="DF27" s="623"/>
      <c r="DG27" s="623"/>
      <c r="DH27" s="623"/>
      <c r="DI27" s="623"/>
      <c r="DJ27" s="623"/>
      <c r="DK27" s="624"/>
      <c r="DL27" s="600">
        <v>536571</v>
      </c>
      <c r="DM27" s="623"/>
      <c r="DN27" s="623"/>
      <c r="DO27" s="623"/>
      <c r="DP27" s="623"/>
      <c r="DQ27" s="623"/>
      <c r="DR27" s="623"/>
      <c r="DS27" s="623"/>
      <c r="DT27" s="623"/>
      <c r="DU27" s="623"/>
      <c r="DV27" s="624"/>
      <c r="DW27" s="596">
        <v>7</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77036</v>
      </c>
      <c r="S28" s="592"/>
      <c r="T28" s="592"/>
      <c r="U28" s="592"/>
      <c r="V28" s="592"/>
      <c r="W28" s="592"/>
      <c r="X28" s="592"/>
      <c r="Y28" s="593"/>
      <c r="Z28" s="594">
        <v>0.7</v>
      </c>
      <c r="AA28" s="594"/>
      <c r="AB28" s="594"/>
      <c r="AC28" s="594"/>
      <c r="AD28" s="595">
        <v>29930</v>
      </c>
      <c r="AE28" s="595"/>
      <c r="AF28" s="595"/>
      <c r="AG28" s="595"/>
      <c r="AH28" s="595"/>
      <c r="AI28" s="595"/>
      <c r="AJ28" s="595"/>
      <c r="AK28" s="595"/>
      <c r="AL28" s="596">
        <v>0.4</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1485621</v>
      </c>
      <c r="CS28" s="592"/>
      <c r="CT28" s="592"/>
      <c r="CU28" s="592"/>
      <c r="CV28" s="592"/>
      <c r="CW28" s="592"/>
      <c r="CX28" s="592"/>
      <c r="CY28" s="593"/>
      <c r="CZ28" s="625">
        <v>14.1</v>
      </c>
      <c r="DA28" s="626"/>
      <c r="DB28" s="626"/>
      <c r="DC28" s="627"/>
      <c r="DD28" s="600">
        <v>1466214</v>
      </c>
      <c r="DE28" s="592"/>
      <c r="DF28" s="592"/>
      <c r="DG28" s="592"/>
      <c r="DH28" s="592"/>
      <c r="DI28" s="592"/>
      <c r="DJ28" s="592"/>
      <c r="DK28" s="593"/>
      <c r="DL28" s="600">
        <v>1466214</v>
      </c>
      <c r="DM28" s="592"/>
      <c r="DN28" s="592"/>
      <c r="DO28" s="592"/>
      <c r="DP28" s="592"/>
      <c r="DQ28" s="592"/>
      <c r="DR28" s="592"/>
      <c r="DS28" s="592"/>
      <c r="DT28" s="592"/>
      <c r="DU28" s="592"/>
      <c r="DV28" s="593"/>
      <c r="DW28" s="596">
        <v>19.100000000000001</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9361</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1485621</v>
      </c>
      <c r="CS29" s="623"/>
      <c r="CT29" s="623"/>
      <c r="CU29" s="623"/>
      <c r="CV29" s="623"/>
      <c r="CW29" s="623"/>
      <c r="CX29" s="623"/>
      <c r="CY29" s="624"/>
      <c r="CZ29" s="625">
        <v>14.1</v>
      </c>
      <c r="DA29" s="626"/>
      <c r="DB29" s="626"/>
      <c r="DC29" s="627"/>
      <c r="DD29" s="600">
        <v>1466214</v>
      </c>
      <c r="DE29" s="623"/>
      <c r="DF29" s="623"/>
      <c r="DG29" s="623"/>
      <c r="DH29" s="623"/>
      <c r="DI29" s="623"/>
      <c r="DJ29" s="623"/>
      <c r="DK29" s="624"/>
      <c r="DL29" s="600">
        <v>1466214</v>
      </c>
      <c r="DM29" s="623"/>
      <c r="DN29" s="623"/>
      <c r="DO29" s="623"/>
      <c r="DP29" s="623"/>
      <c r="DQ29" s="623"/>
      <c r="DR29" s="623"/>
      <c r="DS29" s="623"/>
      <c r="DT29" s="623"/>
      <c r="DU29" s="623"/>
      <c r="DV29" s="624"/>
      <c r="DW29" s="596">
        <v>19.100000000000001</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359683</v>
      </c>
      <c r="S30" s="592"/>
      <c r="T30" s="592"/>
      <c r="U30" s="592"/>
      <c r="V30" s="592"/>
      <c r="W30" s="592"/>
      <c r="X30" s="592"/>
      <c r="Y30" s="593"/>
      <c r="Z30" s="594">
        <v>3.2</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97.3</v>
      </c>
      <c r="BH30" s="650"/>
      <c r="BI30" s="650"/>
      <c r="BJ30" s="650"/>
      <c r="BK30" s="650"/>
      <c r="BL30" s="650"/>
      <c r="BM30" s="586">
        <v>88.3</v>
      </c>
      <c r="BN30" s="650"/>
      <c r="BO30" s="650"/>
      <c r="BP30" s="650"/>
      <c r="BQ30" s="651"/>
      <c r="BR30" s="649">
        <v>96.5</v>
      </c>
      <c r="BS30" s="650"/>
      <c r="BT30" s="650"/>
      <c r="BU30" s="650"/>
      <c r="BV30" s="650"/>
      <c r="BW30" s="650"/>
      <c r="BX30" s="586">
        <v>85.8</v>
      </c>
      <c r="BY30" s="650"/>
      <c r="BZ30" s="650"/>
      <c r="CA30" s="650"/>
      <c r="CB30" s="651"/>
      <c r="CD30" s="654"/>
      <c r="CE30" s="655"/>
      <c r="CF30" s="605" t="s">
        <v>293</v>
      </c>
      <c r="CG30" s="606"/>
      <c r="CH30" s="606"/>
      <c r="CI30" s="606"/>
      <c r="CJ30" s="606"/>
      <c r="CK30" s="606"/>
      <c r="CL30" s="606"/>
      <c r="CM30" s="606"/>
      <c r="CN30" s="606"/>
      <c r="CO30" s="606"/>
      <c r="CP30" s="606"/>
      <c r="CQ30" s="607"/>
      <c r="CR30" s="591">
        <v>1305849</v>
      </c>
      <c r="CS30" s="592"/>
      <c r="CT30" s="592"/>
      <c r="CU30" s="592"/>
      <c r="CV30" s="592"/>
      <c r="CW30" s="592"/>
      <c r="CX30" s="592"/>
      <c r="CY30" s="593"/>
      <c r="CZ30" s="625">
        <v>12.4</v>
      </c>
      <c r="DA30" s="626"/>
      <c r="DB30" s="626"/>
      <c r="DC30" s="627"/>
      <c r="DD30" s="600">
        <v>1286442</v>
      </c>
      <c r="DE30" s="592"/>
      <c r="DF30" s="592"/>
      <c r="DG30" s="592"/>
      <c r="DH30" s="592"/>
      <c r="DI30" s="592"/>
      <c r="DJ30" s="592"/>
      <c r="DK30" s="593"/>
      <c r="DL30" s="600">
        <v>1286442</v>
      </c>
      <c r="DM30" s="592"/>
      <c r="DN30" s="592"/>
      <c r="DO30" s="592"/>
      <c r="DP30" s="592"/>
      <c r="DQ30" s="592"/>
      <c r="DR30" s="592"/>
      <c r="DS30" s="592"/>
      <c r="DT30" s="592"/>
      <c r="DU30" s="592"/>
      <c r="DV30" s="593"/>
      <c r="DW30" s="596">
        <v>16.7</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558950</v>
      </c>
      <c r="S31" s="592"/>
      <c r="T31" s="592"/>
      <c r="U31" s="592"/>
      <c r="V31" s="592"/>
      <c r="W31" s="592"/>
      <c r="X31" s="592"/>
      <c r="Y31" s="593"/>
      <c r="Z31" s="594">
        <v>5</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98.7</v>
      </c>
      <c r="BH31" s="623"/>
      <c r="BI31" s="623"/>
      <c r="BJ31" s="623"/>
      <c r="BK31" s="623"/>
      <c r="BL31" s="623"/>
      <c r="BM31" s="597">
        <v>95.2</v>
      </c>
      <c r="BN31" s="647"/>
      <c r="BO31" s="647"/>
      <c r="BP31" s="647"/>
      <c r="BQ31" s="648"/>
      <c r="BR31" s="646">
        <v>98.5</v>
      </c>
      <c r="BS31" s="623"/>
      <c r="BT31" s="623"/>
      <c r="BU31" s="623"/>
      <c r="BV31" s="623"/>
      <c r="BW31" s="623"/>
      <c r="BX31" s="597">
        <v>94.3</v>
      </c>
      <c r="BY31" s="647"/>
      <c r="BZ31" s="647"/>
      <c r="CA31" s="647"/>
      <c r="CB31" s="648"/>
      <c r="CD31" s="654"/>
      <c r="CE31" s="655"/>
      <c r="CF31" s="605" t="s">
        <v>297</v>
      </c>
      <c r="CG31" s="606"/>
      <c r="CH31" s="606"/>
      <c r="CI31" s="606"/>
      <c r="CJ31" s="606"/>
      <c r="CK31" s="606"/>
      <c r="CL31" s="606"/>
      <c r="CM31" s="606"/>
      <c r="CN31" s="606"/>
      <c r="CO31" s="606"/>
      <c r="CP31" s="606"/>
      <c r="CQ31" s="607"/>
      <c r="CR31" s="591">
        <v>179772</v>
      </c>
      <c r="CS31" s="623"/>
      <c r="CT31" s="623"/>
      <c r="CU31" s="623"/>
      <c r="CV31" s="623"/>
      <c r="CW31" s="623"/>
      <c r="CX31" s="623"/>
      <c r="CY31" s="624"/>
      <c r="CZ31" s="625">
        <v>1.7</v>
      </c>
      <c r="DA31" s="626"/>
      <c r="DB31" s="626"/>
      <c r="DC31" s="627"/>
      <c r="DD31" s="600">
        <v>179772</v>
      </c>
      <c r="DE31" s="623"/>
      <c r="DF31" s="623"/>
      <c r="DG31" s="623"/>
      <c r="DH31" s="623"/>
      <c r="DI31" s="623"/>
      <c r="DJ31" s="623"/>
      <c r="DK31" s="624"/>
      <c r="DL31" s="600">
        <v>179772</v>
      </c>
      <c r="DM31" s="623"/>
      <c r="DN31" s="623"/>
      <c r="DO31" s="623"/>
      <c r="DP31" s="623"/>
      <c r="DQ31" s="623"/>
      <c r="DR31" s="623"/>
      <c r="DS31" s="623"/>
      <c r="DT31" s="623"/>
      <c r="DU31" s="623"/>
      <c r="DV31" s="624"/>
      <c r="DW31" s="596">
        <v>2.2999999999999998</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209398</v>
      </c>
      <c r="S32" s="592"/>
      <c r="T32" s="592"/>
      <c r="U32" s="592"/>
      <c r="V32" s="592"/>
      <c r="W32" s="592"/>
      <c r="X32" s="592"/>
      <c r="Y32" s="593"/>
      <c r="Z32" s="594">
        <v>1.9</v>
      </c>
      <c r="AA32" s="594"/>
      <c r="AB32" s="594"/>
      <c r="AC32" s="594"/>
      <c r="AD32" s="595">
        <v>1179</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95.8</v>
      </c>
      <c r="BH32" s="659"/>
      <c r="BI32" s="659"/>
      <c r="BJ32" s="659"/>
      <c r="BK32" s="659"/>
      <c r="BL32" s="659"/>
      <c r="BM32" s="660">
        <v>82.4</v>
      </c>
      <c r="BN32" s="659"/>
      <c r="BO32" s="659"/>
      <c r="BP32" s="659"/>
      <c r="BQ32" s="661"/>
      <c r="BR32" s="658">
        <v>94.6</v>
      </c>
      <c r="BS32" s="659"/>
      <c r="BT32" s="659"/>
      <c r="BU32" s="659"/>
      <c r="BV32" s="659"/>
      <c r="BW32" s="659"/>
      <c r="BX32" s="660">
        <v>79.099999999999994</v>
      </c>
      <c r="BY32" s="659"/>
      <c r="BZ32" s="659"/>
      <c r="CA32" s="659"/>
      <c r="CB32" s="661"/>
      <c r="CD32" s="656"/>
      <c r="CE32" s="657"/>
      <c r="CF32" s="605" t="s">
        <v>300</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1027700</v>
      </c>
      <c r="S33" s="592"/>
      <c r="T33" s="592"/>
      <c r="U33" s="592"/>
      <c r="V33" s="592"/>
      <c r="W33" s="592"/>
      <c r="X33" s="592"/>
      <c r="Y33" s="593"/>
      <c r="Z33" s="594">
        <v>9.1</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5308252</v>
      </c>
      <c r="CS33" s="623"/>
      <c r="CT33" s="623"/>
      <c r="CU33" s="623"/>
      <c r="CV33" s="623"/>
      <c r="CW33" s="623"/>
      <c r="CX33" s="623"/>
      <c r="CY33" s="624"/>
      <c r="CZ33" s="625">
        <v>50.2</v>
      </c>
      <c r="DA33" s="626"/>
      <c r="DB33" s="626"/>
      <c r="DC33" s="627"/>
      <c r="DD33" s="600">
        <v>4444130</v>
      </c>
      <c r="DE33" s="623"/>
      <c r="DF33" s="623"/>
      <c r="DG33" s="623"/>
      <c r="DH33" s="623"/>
      <c r="DI33" s="623"/>
      <c r="DJ33" s="623"/>
      <c r="DK33" s="624"/>
      <c r="DL33" s="600">
        <v>2716646</v>
      </c>
      <c r="DM33" s="623"/>
      <c r="DN33" s="623"/>
      <c r="DO33" s="623"/>
      <c r="DP33" s="623"/>
      <c r="DQ33" s="623"/>
      <c r="DR33" s="623"/>
      <c r="DS33" s="623"/>
      <c r="DT33" s="623"/>
      <c r="DU33" s="623"/>
      <c r="DV33" s="624"/>
      <c r="DW33" s="596">
        <v>35.4</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2126918</v>
      </c>
      <c r="CS34" s="592"/>
      <c r="CT34" s="592"/>
      <c r="CU34" s="592"/>
      <c r="CV34" s="592"/>
      <c r="CW34" s="592"/>
      <c r="CX34" s="592"/>
      <c r="CY34" s="593"/>
      <c r="CZ34" s="625">
        <v>20.100000000000001</v>
      </c>
      <c r="DA34" s="626"/>
      <c r="DB34" s="626"/>
      <c r="DC34" s="627"/>
      <c r="DD34" s="600">
        <v>1633194</v>
      </c>
      <c r="DE34" s="592"/>
      <c r="DF34" s="592"/>
      <c r="DG34" s="592"/>
      <c r="DH34" s="592"/>
      <c r="DI34" s="592"/>
      <c r="DJ34" s="592"/>
      <c r="DK34" s="593"/>
      <c r="DL34" s="600">
        <v>1152555</v>
      </c>
      <c r="DM34" s="592"/>
      <c r="DN34" s="592"/>
      <c r="DO34" s="592"/>
      <c r="DP34" s="592"/>
      <c r="DQ34" s="592"/>
      <c r="DR34" s="592"/>
      <c r="DS34" s="592"/>
      <c r="DT34" s="592"/>
      <c r="DU34" s="592"/>
      <c r="DV34" s="593"/>
      <c r="DW34" s="596">
        <v>15</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626000</v>
      </c>
      <c r="S35" s="592"/>
      <c r="T35" s="592"/>
      <c r="U35" s="592"/>
      <c r="V35" s="592"/>
      <c r="W35" s="592"/>
      <c r="X35" s="592"/>
      <c r="Y35" s="593"/>
      <c r="Z35" s="594">
        <v>5.6</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1134732</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82275</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66984</v>
      </c>
      <c r="CS35" s="623"/>
      <c r="CT35" s="623"/>
      <c r="CU35" s="623"/>
      <c r="CV35" s="623"/>
      <c r="CW35" s="623"/>
      <c r="CX35" s="623"/>
      <c r="CY35" s="624"/>
      <c r="CZ35" s="625">
        <v>0.6</v>
      </c>
      <c r="DA35" s="626"/>
      <c r="DB35" s="626"/>
      <c r="DC35" s="627"/>
      <c r="DD35" s="600">
        <v>64467</v>
      </c>
      <c r="DE35" s="623"/>
      <c r="DF35" s="623"/>
      <c r="DG35" s="623"/>
      <c r="DH35" s="623"/>
      <c r="DI35" s="623"/>
      <c r="DJ35" s="623"/>
      <c r="DK35" s="624"/>
      <c r="DL35" s="600">
        <v>64467</v>
      </c>
      <c r="DM35" s="623"/>
      <c r="DN35" s="623"/>
      <c r="DO35" s="623"/>
      <c r="DP35" s="623"/>
      <c r="DQ35" s="623"/>
      <c r="DR35" s="623"/>
      <c r="DS35" s="623"/>
      <c r="DT35" s="623"/>
      <c r="DU35" s="623"/>
      <c r="DV35" s="624"/>
      <c r="DW35" s="596">
        <v>0.8</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11231755</v>
      </c>
      <c r="S36" s="664"/>
      <c r="T36" s="664"/>
      <c r="U36" s="664"/>
      <c r="V36" s="664"/>
      <c r="W36" s="664"/>
      <c r="X36" s="664"/>
      <c r="Y36" s="665"/>
      <c r="Z36" s="666">
        <v>100</v>
      </c>
      <c r="AA36" s="666"/>
      <c r="AB36" s="666"/>
      <c r="AC36" s="666"/>
      <c r="AD36" s="667">
        <v>7057361</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341477</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38046</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1599186</v>
      </c>
      <c r="CS36" s="592"/>
      <c r="CT36" s="592"/>
      <c r="CU36" s="592"/>
      <c r="CV36" s="592"/>
      <c r="CW36" s="592"/>
      <c r="CX36" s="592"/>
      <c r="CY36" s="593"/>
      <c r="CZ36" s="625">
        <v>15.1</v>
      </c>
      <c r="DA36" s="626"/>
      <c r="DB36" s="626"/>
      <c r="DC36" s="627"/>
      <c r="DD36" s="600">
        <v>1394713</v>
      </c>
      <c r="DE36" s="592"/>
      <c r="DF36" s="592"/>
      <c r="DG36" s="592"/>
      <c r="DH36" s="592"/>
      <c r="DI36" s="592"/>
      <c r="DJ36" s="592"/>
      <c r="DK36" s="593"/>
      <c r="DL36" s="600">
        <v>977423</v>
      </c>
      <c r="DM36" s="592"/>
      <c r="DN36" s="592"/>
      <c r="DO36" s="592"/>
      <c r="DP36" s="592"/>
      <c r="DQ36" s="592"/>
      <c r="DR36" s="592"/>
      <c r="DS36" s="592"/>
      <c r="DT36" s="592"/>
      <c r="DU36" s="592"/>
      <c r="DV36" s="593"/>
      <c r="DW36" s="596">
        <v>12.7</v>
      </c>
      <c r="DX36" s="621"/>
      <c r="DY36" s="621"/>
      <c r="DZ36" s="621"/>
      <c r="EA36" s="621"/>
      <c r="EB36" s="621"/>
      <c r="EC36" s="622"/>
    </row>
    <row r="37" spans="2:133" ht="11.25" customHeight="1">
      <c r="AQ37" s="670" t="s">
        <v>315</v>
      </c>
      <c r="AR37" s="671"/>
      <c r="AS37" s="671"/>
      <c r="AT37" s="671"/>
      <c r="AU37" s="671"/>
      <c r="AV37" s="671"/>
      <c r="AW37" s="671"/>
      <c r="AX37" s="671"/>
      <c r="AY37" s="672"/>
      <c r="AZ37" s="591">
        <v>43140</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3916</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656629</v>
      </c>
      <c r="CS37" s="623"/>
      <c r="CT37" s="623"/>
      <c r="CU37" s="623"/>
      <c r="CV37" s="623"/>
      <c r="CW37" s="623"/>
      <c r="CX37" s="623"/>
      <c r="CY37" s="624"/>
      <c r="CZ37" s="625">
        <v>6.2</v>
      </c>
      <c r="DA37" s="626"/>
      <c r="DB37" s="626"/>
      <c r="DC37" s="627"/>
      <c r="DD37" s="600">
        <v>592229</v>
      </c>
      <c r="DE37" s="623"/>
      <c r="DF37" s="623"/>
      <c r="DG37" s="623"/>
      <c r="DH37" s="623"/>
      <c r="DI37" s="623"/>
      <c r="DJ37" s="623"/>
      <c r="DK37" s="624"/>
      <c r="DL37" s="600">
        <v>511726</v>
      </c>
      <c r="DM37" s="623"/>
      <c r="DN37" s="623"/>
      <c r="DO37" s="623"/>
      <c r="DP37" s="623"/>
      <c r="DQ37" s="623"/>
      <c r="DR37" s="623"/>
      <c r="DS37" s="623"/>
      <c r="DT37" s="623"/>
      <c r="DU37" s="623"/>
      <c r="DV37" s="624"/>
      <c r="DW37" s="596">
        <v>6.7</v>
      </c>
      <c r="DX37" s="621"/>
      <c r="DY37" s="621"/>
      <c r="DZ37" s="621"/>
      <c r="EA37" s="621"/>
      <c r="EB37" s="621"/>
      <c r="EC37" s="622"/>
    </row>
    <row r="38" spans="2:133" ht="11.25" customHeight="1">
      <c r="AQ38" s="670" t="s">
        <v>318</v>
      </c>
      <c r="AR38" s="671"/>
      <c r="AS38" s="671"/>
      <c r="AT38" s="671"/>
      <c r="AU38" s="671"/>
      <c r="AV38" s="671"/>
      <c r="AW38" s="671"/>
      <c r="AX38" s="671"/>
      <c r="AY38" s="672"/>
      <c r="AZ38" s="591">
        <v>20478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7602</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1114254</v>
      </c>
      <c r="CS38" s="592"/>
      <c r="CT38" s="592"/>
      <c r="CU38" s="592"/>
      <c r="CV38" s="592"/>
      <c r="CW38" s="592"/>
      <c r="CX38" s="592"/>
      <c r="CY38" s="593"/>
      <c r="CZ38" s="625">
        <v>10.5</v>
      </c>
      <c r="DA38" s="626"/>
      <c r="DB38" s="626"/>
      <c r="DC38" s="627"/>
      <c r="DD38" s="600">
        <v>991252</v>
      </c>
      <c r="DE38" s="592"/>
      <c r="DF38" s="592"/>
      <c r="DG38" s="592"/>
      <c r="DH38" s="592"/>
      <c r="DI38" s="592"/>
      <c r="DJ38" s="592"/>
      <c r="DK38" s="593"/>
      <c r="DL38" s="600">
        <v>522201</v>
      </c>
      <c r="DM38" s="592"/>
      <c r="DN38" s="592"/>
      <c r="DO38" s="592"/>
      <c r="DP38" s="592"/>
      <c r="DQ38" s="592"/>
      <c r="DR38" s="592"/>
      <c r="DS38" s="592"/>
      <c r="DT38" s="592"/>
      <c r="DU38" s="592"/>
      <c r="DV38" s="593"/>
      <c r="DW38" s="596">
        <v>6.8</v>
      </c>
      <c r="DX38" s="621"/>
      <c r="DY38" s="621"/>
      <c r="DZ38" s="621"/>
      <c r="EA38" s="621"/>
      <c r="EB38" s="621"/>
      <c r="EC38" s="622"/>
    </row>
    <row r="39" spans="2:133" ht="11.25" customHeight="1">
      <c r="AQ39" s="670" t="s">
        <v>321</v>
      </c>
      <c r="AR39" s="671"/>
      <c r="AS39" s="671"/>
      <c r="AT39" s="671"/>
      <c r="AU39" s="671"/>
      <c r="AV39" s="671"/>
      <c r="AW39" s="671"/>
      <c r="AX39" s="671"/>
      <c r="AY39" s="672"/>
      <c r="AZ39" s="591" t="s">
        <v>322</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115</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400910</v>
      </c>
      <c r="CS39" s="623"/>
      <c r="CT39" s="623"/>
      <c r="CU39" s="623"/>
      <c r="CV39" s="623"/>
      <c r="CW39" s="623"/>
      <c r="CX39" s="623"/>
      <c r="CY39" s="624"/>
      <c r="CZ39" s="625">
        <v>3.8</v>
      </c>
      <c r="DA39" s="626"/>
      <c r="DB39" s="626"/>
      <c r="DC39" s="627"/>
      <c r="DD39" s="600">
        <v>360504</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186792</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94</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t="s">
        <v>322</v>
      </c>
      <c r="CS40" s="592"/>
      <c r="CT40" s="592"/>
      <c r="CU40" s="592"/>
      <c r="CV40" s="592"/>
      <c r="CW40" s="592"/>
      <c r="CX40" s="592"/>
      <c r="CY40" s="593"/>
      <c r="CZ40" s="625" t="s">
        <v>322</v>
      </c>
      <c r="DA40" s="626"/>
      <c r="DB40" s="626"/>
      <c r="DC40" s="627"/>
      <c r="DD40" s="600" t="s">
        <v>322</v>
      </c>
      <c r="DE40" s="592"/>
      <c r="DF40" s="592"/>
      <c r="DG40" s="592"/>
      <c r="DH40" s="592"/>
      <c r="DI40" s="592"/>
      <c r="DJ40" s="592"/>
      <c r="DK40" s="593"/>
      <c r="DL40" s="600" t="s">
        <v>322</v>
      </c>
      <c r="DM40" s="592"/>
      <c r="DN40" s="592"/>
      <c r="DO40" s="592"/>
      <c r="DP40" s="592"/>
      <c r="DQ40" s="592"/>
      <c r="DR40" s="592"/>
      <c r="DS40" s="592"/>
      <c r="DT40" s="592"/>
      <c r="DU40" s="592"/>
      <c r="DV40" s="593"/>
      <c r="DW40" s="596" t="s">
        <v>322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542845</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239</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991624</v>
      </c>
      <c r="CS42" s="592"/>
      <c r="CT42" s="592"/>
      <c r="CU42" s="592"/>
      <c r="CV42" s="592"/>
      <c r="CW42" s="592"/>
      <c r="CX42" s="592"/>
      <c r="CY42" s="593"/>
      <c r="CZ42" s="625">
        <v>9.4</v>
      </c>
      <c r="DA42" s="674"/>
      <c r="DB42" s="674"/>
      <c r="DC42" s="675"/>
      <c r="DD42" s="600">
        <v>495426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21156</v>
      </c>
      <c r="CS43" s="623"/>
      <c r="CT43" s="623"/>
      <c r="CU43" s="623"/>
      <c r="CV43" s="623"/>
      <c r="CW43" s="623"/>
      <c r="CX43" s="623"/>
      <c r="CY43" s="624"/>
      <c r="CZ43" s="625">
        <v>0.2</v>
      </c>
      <c r="DA43" s="626"/>
      <c r="DB43" s="626"/>
      <c r="DC43" s="627"/>
      <c r="DD43" s="600">
        <v>21156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991624</v>
      </c>
      <c r="CS44" s="592"/>
      <c r="CT44" s="592"/>
      <c r="CU44" s="592"/>
      <c r="CV44" s="592"/>
      <c r="CW44" s="592"/>
      <c r="CX44" s="592"/>
      <c r="CY44" s="593"/>
      <c r="CZ44" s="625">
        <v>9.4</v>
      </c>
      <c r="DA44" s="674"/>
      <c r="DB44" s="674"/>
      <c r="DC44" s="675"/>
      <c r="DD44" s="600">
        <v>495426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101335</v>
      </c>
      <c r="CS45" s="623"/>
      <c r="CT45" s="623"/>
      <c r="CU45" s="623"/>
      <c r="CV45" s="623"/>
      <c r="CW45" s="623"/>
      <c r="CX45" s="623"/>
      <c r="CY45" s="624"/>
      <c r="CZ45" s="625">
        <v>1</v>
      </c>
      <c r="DA45" s="626"/>
      <c r="DB45" s="626"/>
      <c r="DC45" s="627"/>
      <c r="DD45" s="600">
        <v>11243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845139</v>
      </c>
      <c r="CS46" s="592"/>
      <c r="CT46" s="592"/>
      <c r="CU46" s="592"/>
      <c r="CV46" s="592"/>
      <c r="CW46" s="592"/>
      <c r="CX46" s="592"/>
      <c r="CY46" s="593"/>
      <c r="CZ46" s="625">
        <v>8</v>
      </c>
      <c r="DA46" s="674"/>
      <c r="DB46" s="674"/>
      <c r="DC46" s="675"/>
      <c r="DD46" s="600">
        <v>483383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t="s">
        <v>322</v>
      </c>
      <c r="CS47" s="623"/>
      <c r="CT47" s="623"/>
      <c r="CU47" s="623"/>
      <c r="CV47" s="623"/>
      <c r="CW47" s="623"/>
      <c r="CX47" s="623"/>
      <c r="CY47" s="624"/>
      <c r="CZ47" s="625" t="s">
        <v>322</v>
      </c>
      <c r="DA47" s="626"/>
      <c r="DB47" s="626"/>
      <c r="DC47" s="627"/>
      <c r="DD47" s="600" t="s">
        <v>322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10570960</v>
      </c>
      <c r="CS49" s="659"/>
      <c r="CT49" s="659"/>
      <c r="CU49" s="659"/>
      <c r="CV49" s="659"/>
      <c r="CW49" s="659"/>
      <c r="CX49" s="659"/>
      <c r="CY49" s="686"/>
      <c r="CZ49" s="687">
        <v>100</v>
      </c>
      <c r="DA49" s="688"/>
      <c r="DB49" s="688"/>
      <c r="DC49" s="689"/>
      <c r="DD49" s="690">
        <v>8187605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5" zoomScaleNormal="8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11098</v>
      </c>
      <c r="R7" s="721"/>
      <c r="S7" s="721"/>
      <c r="T7" s="721"/>
      <c r="U7" s="721"/>
      <c r="V7" s="721">
        <v>10480</v>
      </c>
      <c r="W7" s="721"/>
      <c r="X7" s="721"/>
      <c r="Y7" s="721"/>
      <c r="Z7" s="721"/>
      <c r="AA7" s="721">
        <f>Q7-V7</f>
        <v>618</v>
      </c>
      <c r="AB7" s="721"/>
      <c r="AC7" s="721"/>
      <c r="AD7" s="721"/>
      <c r="AE7" s="722"/>
      <c r="AF7" s="723">
        <v>602</v>
      </c>
      <c r="AG7" s="724"/>
      <c r="AH7" s="724"/>
      <c r="AI7" s="724"/>
      <c r="AJ7" s="725"/>
      <c r="AK7" s="760">
        <v>314</v>
      </c>
      <c r="AL7" s="761"/>
      <c r="AM7" s="761"/>
      <c r="AN7" s="761"/>
      <c r="AO7" s="761"/>
      <c r="AP7" s="761">
        <v>16923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544</v>
      </c>
      <c r="BT7" s="765"/>
      <c r="BU7" s="765"/>
      <c r="BV7" s="765"/>
      <c r="BW7" s="765"/>
      <c r="BX7" s="765"/>
      <c r="BY7" s="765"/>
      <c r="BZ7" s="765"/>
      <c r="CA7" s="765"/>
      <c r="CB7" s="765"/>
      <c r="CC7" s="765"/>
      <c r="CD7" s="765"/>
      <c r="CE7" s="765"/>
      <c r="CF7" s="765"/>
      <c r="CG7" s="766"/>
      <c r="CH7" s="757">
        <v>12</v>
      </c>
      <c r="CI7" s="758"/>
      <c r="CJ7" s="758"/>
      <c r="CK7" s="758"/>
      <c r="CL7" s="759"/>
      <c r="CM7" s="757">
        <v>27</v>
      </c>
      <c r="CN7" s="758"/>
      <c r="CO7" s="758"/>
      <c r="CP7" s="758"/>
      <c r="CQ7" s="759"/>
      <c r="CR7" s="757">
        <v>100</v>
      </c>
      <c r="CS7" s="758"/>
      <c r="CT7" s="758"/>
      <c r="CU7" s="758"/>
      <c r="CV7" s="759"/>
      <c r="CW7" s="757">
        <v>2.7</v>
      </c>
      <c r="CX7" s="758"/>
      <c r="CY7" s="758"/>
      <c r="CZ7" s="758"/>
      <c r="DA7" s="759"/>
      <c r="DB7" s="757" t="s">
        <v>562</v>
      </c>
      <c r="DC7" s="758"/>
      <c r="DD7" s="758"/>
      <c r="DE7" s="758"/>
      <c r="DF7" s="759"/>
      <c r="DG7" s="757" t="s">
        <v>562</v>
      </c>
      <c r="DH7" s="758"/>
      <c r="DI7" s="758"/>
      <c r="DJ7" s="758"/>
      <c r="DK7" s="759"/>
      <c r="DL7" s="757" t="s">
        <v>562</v>
      </c>
      <c r="DM7" s="758"/>
      <c r="DN7" s="758"/>
      <c r="DO7" s="758"/>
      <c r="DP7" s="759"/>
      <c r="DQ7" s="757" t="s">
        <v>562</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6</v>
      </c>
      <c r="R8" s="745"/>
      <c r="S8" s="745"/>
      <c r="T8" s="745"/>
      <c r="U8" s="745"/>
      <c r="V8" s="745">
        <v>5</v>
      </c>
      <c r="W8" s="745"/>
      <c r="X8" s="745"/>
      <c r="Y8" s="745"/>
      <c r="Z8" s="745"/>
      <c r="AA8" s="745">
        <f>Q8-V8</f>
        <v>1</v>
      </c>
      <c r="AB8" s="745"/>
      <c r="AC8" s="745"/>
      <c r="AD8" s="745"/>
      <c r="AE8" s="746"/>
      <c r="AF8" s="747">
        <v>1</v>
      </c>
      <c r="AG8" s="748"/>
      <c r="AH8" s="748"/>
      <c r="AI8" s="748"/>
      <c r="AJ8" s="749"/>
      <c r="AK8" s="750" t="s">
        <v>545</v>
      </c>
      <c r="AL8" s="751"/>
      <c r="AM8" s="751"/>
      <c r="AN8" s="751"/>
      <c r="AO8" s="751"/>
      <c r="AP8" s="751">
        <v>1</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368</v>
      </c>
      <c r="C9" s="742"/>
      <c r="D9" s="742"/>
      <c r="E9" s="742"/>
      <c r="F9" s="742"/>
      <c r="G9" s="742"/>
      <c r="H9" s="742"/>
      <c r="I9" s="742"/>
      <c r="J9" s="742"/>
      <c r="K9" s="742"/>
      <c r="L9" s="742"/>
      <c r="M9" s="742"/>
      <c r="N9" s="742"/>
      <c r="O9" s="742"/>
      <c r="P9" s="743"/>
      <c r="Q9" s="744">
        <v>61</v>
      </c>
      <c r="R9" s="745"/>
      <c r="S9" s="745"/>
      <c r="T9" s="745"/>
      <c r="U9" s="745"/>
      <c r="V9" s="745">
        <v>51</v>
      </c>
      <c r="W9" s="745"/>
      <c r="X9" s="745"/>
      <c r="Y9" s="745"/>
      <c r="Z9" s="745"/>
      <c r="AA9" s="745">
        <f t="shared" ref="AA9:AA14" si="0">Q9-V9</f>
        <v>10</v>
      </c>
      <c r="AB9" s="745"/>
      <c r="AC9" s="745"/>
      <c r="AD9" s="745"/>
      <c r="AE9" s="746"/>
      <c r="AF9" s="747">
        <v>10</v>
      </c>
      <c r="AG9" s="748"/>
      <c r="AH9" s="748"/>
      <c r="AI9" s="748"/>
      <c r="AJ9" s="749"/>
      <c r="AK9" s="750">
        <v>18.8</v>
      </c>
      <c r="AL9" s="751"/>
      <c r="AM9" s="751"/>
      <c r="AN9" s="751"/>
      <c r="AO9" s="751"/>
      <c r="AP9" s="751">
        <v>47</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t="s">
        <v>369</v>
      </c>
      <c r="C10" s="742"/>
      <c r="D10" s="742"/>
      <c r="E10" s="742"/>
      <c r="F10" s="742"/>
      <c r="G10" s="742"/>
      <c r="H10" s="742"/>
      <c r="I10" s="742"/>
      <c r="J10" s="742"/>
      <c r="K10" s="742"/>
      <c r="L10" s="742"/>
      <c r="M10" s="742"/>
      <c r="N10" s="742"/>
      <c r="O10" s="742"/>
      <c r="P10" s="743"/>
      <c r="Q10" s="744">
        <v>10</v>
      </c>
      <c r="R10" s="745"/>
      <c r="S10" s="745"/>
      <c r="T10" s="745"/>
      <c r="U10" s="745"/>
      <c r="V10" s="745">
        <v>9</v>
      </c>
      <c r="W10" s="745"/>
      <c r="X10" s="745"/>
      <c r="Y10" s="745"/>
      <c r="Z10" s="745"/>
      <c r="AA10" s="745">
        <f t="shared" si="0"/>
        <v>1</v>
      </c>
      <c r="AB10" s="745"/>
      <c r="AC10" s="745"/>
      <c r="AD10" s="745"/>
      <c r="AE10" s="746"/>
      <c r="AF10" s="747">
        <v>1</v>
      </c>
      <c r="AG10" s="748"/>
      <c r="AH10" s="748"/>
      <c r="AI10" s="748"/>
      <c r="AJ10" s="749"/>
      <c r="AK10" s="750">
        <v>5.2</v>
      </c>
      <c r="AL10" s="751"/>
      <c r="AM10" s="751"/>
      <c r="AN10" s="751"/>
      <c r="AO10" s="751"/>
      <c r="AP10" s="751" t="s">
        <v>562</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t="s">
        <v>370</v>
      </c>
      <c r="C11" s="742"/>
      <c r="D11" s="742"/>
      <c r="E11" s="742"/>
      <c r="F11" s="742"/>
      <c r="G11" s="742"/>
      <c r="H11" s="742"/>
      <c r="I11" s="742"/>
      <c r="J11" s="742"/>
      <c r="K11" s="742"/>
      <c r="L11" s="742"/>
      <c r="M11" s="742"/>
      <c r="N11" s="742"/>
      <c r="O11" s="742"/>
      <c r="P11" s="743"/>
      <c r="Q11" s="744">
        <v>21</v>
      </c>
      <c r="R11" s="745"/>
      <c r="S11" s="745"/>
      <c r="T11" s="745"/>
      <c r="U11" s="745"/>
      <c r="V11" s="745">
        <v>18</v>
      </c>
      <c r="W11" s="745"/>
      <c r="X11" s="745"/>
      <c r="Y11" s="745"/>
      <c r="Z11" s="745"/>
      <c r="AA11" s="745">
        <f t="shared" si="0"/>
        <v>3</v>
      </c>
      <c r="AB11" s="745"/>
      <c r="AC11" s="745"/>
      <c r="AD11" s="745"/>
      <c r="AE11" s="746"/>
      <c r="AF11" s="747">
        <v>3</v>
      </c>
      <c r="AG11" s="748"/>
      <c r="AH11" s="748"/>
      <c r="AI11" s="748"/>
      <c r="AJ11" s="749"/>
      <c r="AK11" s="750">
        <v>15.5</v>
      </c>
      <c r="AL11" s="751"/>
      <c r="AM11" s="751"/>
      <c r="AN11" s="751"/>
      <c r="AO11" s="751"/>
      <c r="AP11" s="751" t="s">
        <v>562</v>
      </c>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t="s">
        <v>371</v>
      </c>
      <c r="C12" s="742"/>
      <c r="D12" s="742"/>
      <c r="E12" s="742"/>
      <c r="F12" s="742"/>
      <c r="G12" s="742"/>
      <c r="H12" s="742"/>
      <c r="I12" s="742"/>
      <c r="J12" s="742"/>
      <c r="K12" s="742"/>
      <c r="L12" s="742"/>
      <c r="M12" s="742"/>
      <c r="N12" s="742"/>
      <c r="O12" s="742"/>
      <c r="P12" s="743"/>
      <c r="Q12" s="744">
        <v>3</v>
      </c>
      <c r="R12" s="745"/>
      <c r="S12" s="745"/>
      <c r="T12" s="745"/>
      <c r="U12" s="745"/>
      <c r="V12" s="745">
        <v>1</v>
      </c>
      <c r="W12" s="745"/>
      <c r="X12" s="745"/>
      <c r="Y12" s="745"/>
      <c r="Z12" s="745"/>
      <c r="AA12" s="745">
        <f t="shared" si="0"/>
        <v>2</v>
      </c>
      <c r="AB12" s="745"/>
      <c r="AC12" s="745"/>
      <c r="AD12" s="745"/>
      <c r="AE12" s="746"/>
      <c r="AF12" s="747">
        <v>2</v>
      </c>
      <c r="AG12" s="748"/>
      <c r="AH12" s="748"/>
      <c r="AI12" s="748"/>
      <c r="AJ12" s="749"/>
      <c r="AK12" s="750">
        <v>0.05</v>
      </c>
      <c r="AL12" s="751"/>
      <c r="AM12" s="751"/>
      <c r="AN12" s="751"/>
      <c r="AO12" s="751"/>
      <c r="AP12" s="751" t="s">
        <v>562</v>
      </c>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t="s">
        <v>372</v>
      </c>
      <c r="C13" s="742"/>
      <c r="D13" s="742"/>
      <c r="E13" s="742"/>
      <c r="F13" s="742"/>
      <c r="G13" s="742"/>
      <c r="H13" s="742"/>
      <c r="I13" s="742"/>
      <c r="J13" s="742"/>
      <c r="K13" s="742"/>
      <c r="L13" s="742"/>
      <c r="M13" s="742"/>
      <c r="N13" s="742"/>
      <c r="O13" s="742"/>
      <c r="P13" s="743"/>
      <c r="Q13" s="744">
        <v>37</v>
      </c>
      <c r="R13" s="745"/>
      <c r="S13" s="745"/>
      <c r="T13" s="745"/>
      <c r="U13" s="745"/>
      <c r="V13" s="745">
        <v>21</v>
      </c>
      <c r="W13" s="745"/>
      <c r="X13" s="745"/>
      <c r="Y13" s="745"/>
      <c r="Z13" s="745"/>
      <c r="AA13" s="745">
        <f t="shared" si="0"/>
        <v>16</v>
      </c>
      <c r="AB13" s="745"/>
      <c r="AC13" s="745"/>
      <c r="AD13" s="745"/>
      <c r="AE13" s="746"/>
      <c r="AF13" s="747">
        <v>16</v>
      </c>
      <c r="AG13" s="748"/>
      <c r="AH13" s="748"/>
      <c r="AI13" s="748"/>
      <c r="AJ13" s="749"/>
      <c r="AK13" s="750" t="s">
        <v>545</v>
      </c>
      <c r="AL13" s="751"/>
      <c r="AM13" s="751"/>
      <c r="AN13" s="751"/>
      <c r="AO13" s="751"/>
      <c r="AP13" s="751" t="s">
        <v>562</v>
      </c>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t="s">
        <v>373</v>
      </c>
      <c r="C14" s="742"/>
      <c r="D14" s="742"/>
      <c r="E14" s="742"/>
      <c r="F14" s="742"/>
      <c r="G14" s="742"/>
      <c r="H14" s="742"/>
      <c r="I14" s="742"/>
      <c r="J14" s="742"/>
      <c r="K14" s="742"/>
      <c r="L14" s="742"/>
      <c r="M14" s="742"/>
      <c r="N14" s="742"/>
      <c r="O14" s="742"/>
      <c r="P14" s="743"/>
      <c r="Q14" s="744">
        <v>13</v>
      </c>
      <c r="R14" s="745"/>
      <c r="S14" s="745"/>
      <c r="T14" s="745"/>
      <c r="U14" s="745"/>
      <c r="V14" s="745">
        <v>5</v>
      </c>
      <c r="W14" s="745"/>
      <c r="X14" s="745"/>
      <c r="Y14" s="745"/>
      <c r="Z14" s="745"/>
      <c r="AA14" s="745">
        <f t="shared" si="0"/>
        <v>8</v>
      </c>
      <c r="AB14" s="745"/>
      <c r="AC14" s="745"/>
      <c r="AD14" s="745"/>
      <c r="AE14" s="746"/>
      <c r="AF14" s="747">
        <v>8</v>
      </c>
      <c r="AG14" s="748"/>
      <c r="AH14" s="748"/>
      <c r="AI14" s="748"/>
      <c r="AJ14" s="749"/>
      <c r="AK14" s="750" t="s">
        <v>545</v>
      </c>
      <c r="AL14" s="751"/>
      <c r="AM14" s="751"/>
      <c r="AN14" s="751"/>
      <c r="AO14" s="751"/>
      <c r="AP14" s="751" t="s">
        <v>562</v>
      </c>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375</v>
      </c>
      <c r="B23" s="776" t="s">
        <v>376</v>
      </c>
      <c r="C23" s="777"/>
      <c r="D23" s="777"/>
      <c r="E23" s="777"/>
      <c r="F23" s="777"/>
      <c r="G23" s="777"/>
      <c r="H23" s="777"/>
      <c r="I23" s="777"/>
      <c r="J23" s="777"/>
      <c r="K23" s="777"/>
      <c r="L23" s="777"/>
      <c r="M23" s="777"/>
      <c r="N23" s="777"/>
      <c r="O23" s="777"/>
      <c r="P23" s="778"/>
      <c r="Q23" s="779">
        <v>11249</v>
      </c>
      <c r="R23" s="780"/>
      <c r="S23" s="780"/>
      <c r="T23" s="780"/>
      <c r="U23" s="780"/>
      <c r="V23" s="780">
        <v>10588</v>
      </c>
      <c r="W23" s="780"/>
      <c r="X23" s="780"/>
      <c r="Y23" s="780"/>
      <c r="Z23" s="780"/>
      <c r="AA23" s="780">
        <f>Q23-V23</f>
        <v>661</v>
      </c>
      <c r="AB23" s="780"/>
      <c r="AC23" s="780"/>
      <c r="AD23" s="780"/>
      <c r="AE23" s="781"/>
      <c r="AF23" s="782">
        <v>644</v>
      </c>
      <c r="AG23" s="780"/>
      <c r="AH23" s="780"/>
      <c r="AI23" s="780"/>
      <c r="AJ23" s="783"/>
      <c r="AK23" s="784"/>
      <c r="AL23" s="785"/>
      <c r="AM23" s="785"/>
      <c r="AN23" s="785"/>
      <c r="AO23" s="785"/>
      <c r="AP23" s="780">
        <v>16971</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379</v>
      </c>
      <c r="R26" s="704"/>
      <c r="S26" s="704"/>
      <c r="T26" s="704"/>
      <c r="U26" s="705"/>
      <c r="V26" s="703" t="s">
        <v>380</v>
      </c>
      <c r="W26" s="704"/>
      <c r="X26" s="704"/>
      <c r="Y26" s="704"/>
      <c r="Z26" s="705"/>
      <c r="AA26" s="703" t="s">
        <v>381</v>
      </c>
      <c r="AB26" s="704"/>
      <c r="AC26" s="704"/>
      <c r="AD26" s="704"/>
      <c r="AE26" s="704"/>
      <c r="AF26" s="798" t="s">
        <v>382</v>
      </c>
      <c r="AG26" s="799"/>
      <c r="AH26" s="799"/>
      <c r="AI26" s="799"/>
      <c r="AJ26" s="800"/>
      <c r="AK26" s="704" t="s">
        <v>383</v>
      </c>
      <c r="AL26" s="704"/>
      <c r="AM26" s="704"/>
      <c r="AN26" s="704"/>
      <c r="AO26" s="705"/>
      <c r="AP26" s="703" t="s">
        <v>384</v>
      </c>
      <c r="AQ26" s="704"/>
      <c r="AR26" s="704"/>
      <c r="AS26" s="704"/>
      <c r="AT26" s="705"/>
      <c r="AU26" s="703" t="s">
        <v>385</v>
      </c>
      <c r="AV26" s="704"/>
      <c r="AW26" s="704"/>
      <c r="AX26" s="704"/>
      <c r="AY26" s="705"/>
      <c r="AZ26" s="703" t="s">
        <v>386</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387</v>
      </c>
      <c r="C28" s="718"/>
      <c r="D28" s="718"/>
      <c r="E28" s="718"/>
      <c r="F28" s="718"/>
      <c r="G28" s="718"/>
      <c r="H28" s="718"/>
      <c r="I28" s="718"/>
      <c r="J28" s="718"/>
      <c r="K28" s="718"/>
      <c r="L28" s="718"/>
      <c r="M28" s="718"/>
      <c r="N28" s="718"/>
      <c r="O28" s="718"/>
      <c r="P28" s="719"/>
      <c r="Q28" s="807">
        <v>2952</v>
      </c>
      <c r="R28" s="808"/>
      <c r="S28" s="808"/>
      <c r="T28" s="808"/>
      <c r="U28" s="808"/>
      <c r="V28" s="808">
        <v>2870</v>
      </c>
      <c r="W28" s="808"/>
      <c r="X28" s="808"/>
      <c r="Y28" s="808"/>
      <c r="Z28" s="808"/>
      <c r="AA28" s="808">
        <f>Q28-V28</f>
        <v>82</v>
      </c>
      <c r="AB28" s="808"/>
      <c r="AC28" s="808"/>
      <c r="AD28" s="808"/>
      <c r="AE28" s="809"/>
      <c r="AF28" s="810">
        <v>82</v>
      </c>
      <c r="AG28" s="808"/>
      <c r="AH28" s="808"/>
      <c r="AI28" s="808"/>
      <c r="AJ28" s="811"/>
      <c r="AK28" s="812">
        <v>168.8</v>
      </c>
      <c r="AL28" s="804"/>
      <c r="AM28" s="804"/>
      <c r="AN28" s="804"/>
      <c r="AO28" s="804"/>
      <c r="AP28" s="804" t="s">
        <v>545</v>
      </c>
      <c r="AQ28" s="804"/>
      <c r="AR28" s="804"/>
      <c r="AS28" s="804"/>
      <c r="AT28" s="804"/>
      <c r="AU28" s="804" t="s">
        <v>545</v>
      </c>
      <c r="AV28" s="804"/>
      <c r="AW28" s="804"/>
      <c r="AX28" s="804"/>
      <c r="AY28" s="804"/>
      <c r="AZ28" s="804" t="s">
        <v>545</v>
      </c>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388</v>
      </c>
      <c r="C29" s="742"/>
      <c r="D29" s="742"/>
      <c r="E29" s="742"/>
      <c r="F29" s="742"/>
      <c r="G29" s="742"/>
      <c r="H29" s="742"/>
      <c r="I29" s="742"/>
      <c r="J29" s="742"/>
      <c r="K29" s="742"/>
      <c r="L29" s="742"/>
      <c r="M29" s="742"/>
      <c r="N29" s="742"/>
      <c r="O29" s="742"/>
      <c r="P29" s="743"/>
      <c r="Q29" s="744">
        <v>201</v>
      </c>
      <c r="R29" s="745"/>
      <c r="S29" s="745"/>
      <c r="T29" s="745"/>
      <c r="U29" s="745"/>
      <c r="V29" s="745">
        <v>200</v>
      </c>
      <c r="W29" s="745"/>
      <c r="X29" s="745"/>
      <c r="Y29" s="745"/>
      <c r="Z29" s="745"/>
      <c r="AA29" s="745">
        <f>Q29-V29</f>
        <v>1</v>
      </c>
      <c r="AB29" s="745"/>
      <c r="AC29" s="745"/>
      <c r="AD29" s="745"/>
      <c r="AE29" s="746"/>
      <c r="AF29" s="747">
        <v>1</v>
      </c>
      <c r="AG29" s="748"/>
      <c r="AH29" s="748"/>
      <c r="AI29" s="748"/>
      <c r="AJ29" s="749"/>
      <c r="AK29" s="815">
        <v>67.2</v>
      </c>
      <c r="AL29" s="816"/>
      <c r="AM29" s="816"/>
      <c r="AN29" s="816"/>
      <c r="AO29" s="816"/>
      <c r="AP29" s="816" t="s">
        <v>545</v>
      </c>
      <c r="AQ29" s="816"/>
      <c r="AR29" s="816"/>
      <c r="AS29" s="816"/>
      <c r="AT29" s="816"/>
      <c r="AU29" s="816" t="s">
        <v>545</v>
      </c>
      <c r="AV29" s="816"/>
      <c r="AW29" s="816"/>
      <c r="AX29" s="816"/>
      <c r="AY29" s="816"/>
      <c r="AZ29" s="816" t="s">
        <v>545</v>
      </c>
      <c r="BA29" s="816"/>
      <c r="BB29" s="816"/>
      <c r="BC29" s="816"/>
      <c r="BD29" s="816"/>
      <c r="BE29" s="813"/>
      <c r="BF29" s="813"/>
      <c r="BG29" s="813"/>
      <c r="BH29" s="813"/>
      <c r="BI29" s="814"/>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389</v>
      </c>
      <c r="C30" s="742"/>
      <c r="D30" s="742"/>
      <c r="E30" s="742"/>
      <c r="F30" s="742"/>
      <c r="G30" s="742"/>
      <c r="H30" s="742"/>
      <c r="I30" s="742"/>
      <c r="J30" s="742"/>
      <c r="K30" s="742"/>
      <c r="L30" s="742"/>
      <c r="M30" s="742"/>
      <c r="N30" s="742"/>
      <c r="O30" s="742"/>
      <c r="P30" s="743"/>
      <c r="Q30" s="744">
        <v>1635</v>
      </c>
      <c r="R30" s="745"/>
      <c r="S30" s="745"/>
      <c r="T30" s="745"/>
      <c r="U30" s="745"/>
      <c r="V30" s="745">
        <v>1539</v>
      </c>
      <c r="W30" s="745"/>
      <c r="X30" s="745"/>
      <c r="Y30" s="745"/>
      <c r="Z30" s="745"/>
      <c r="AA30" s="745">
        <f t="shared" ref="AA30:AA31" si="1">Q30-V30</f>
        <v>96</v>
      </c>
      <c r="AB30" s="745"/>
      <c r="AC30" s="745"/>
      <c r="AD30" s="745"/>
      <c r="AE30" s="746"/>
      <c r="AF30" s="747">
        <v>96</v>
      </c>
      <c r="AG30" s="748"/>
      <c r="AH30" s="748"/>
      <c r="AI30" s="748"/>
      <c r="AJ30" s="749"/>
      <c r="AK30" s="815">
        <v>207.4</v>
      </c>
      <c r="AL30" s="816"/>
      <c r="AM30" s="816"/>
      <c r="AN30" s="816"/>
      <c r="AO30" s="816"/>
      <c r="AP30" s="816" t="s">
        <v>545</v>
      </c>
      <c r="AQ30" s="816"/>
      <c r="AR30" s="816"/>
      <c r="AS30" s="816"/>
      <c r="AT30" s="816"/>
      <c r="AU30" s="816" t="s">
        <v>545</v>
      </c>
      <c r="AV30" s="816"/>
      <c r="AW30" s="816"/>
      <c r="AX30" s="816"/>
      <c r="AY30" s="816"/>
      <c r="AZ30" s="816" t="s">
        <v>545</v>
      </c>
      <c r="BA30" s="816"/>
      <c r="BB30" s="816"/>
      <c r="BC30" s="816"/>
      <c r="BD30" s="816"/>
      <c r="BE30" s="813"/>
      <c r="BF30" s="813"/>
      <c r="BG30" s="813"/>
      <c r="BH30" s="813"/>
      <c r="BI30" s="814"/>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390</v>
      </c>
      <c r="C31" s="742"/>
      <c r="D31" s="742"/>
      <c r="E31" s="742"/>
      <c r="F31" s="742"/>
      <c r="G31" s="742"/>
      <c r="H31" s="742"/>
      <c r="I31" s="742"/>
      <c r="J31" s="742"/>
      <c r="K31" s="742"/>
      <c r="L31" s="742"/>
      <c r="M31" s="742"/>
      <c r="N31" s="742"/>
      <c r="O31" s="742"/>
      <c r="P31" s="743"/>
      <c r="Q31" s="744">
        <v>15</v>
      </c>
      <c r="R31" s="745"/>
      <c r="S31" s="745"/>
      <c r="T31" s="745"/>
      <c r="U31" s="745"/>
      <c r="V31" s="745">
        <v>15</v>
      </c>
      <c r="W31" s="745"/>
      <c r="X31" s="745"/>
      <c r="Y31" s="745"/>
      <c r="Z31" s="745"/>
      <c r="AA31" s="745">
        <f t="shared" si="1"/>
        <v>0</v>
      </c>
      <c r="AB31" s="745"/>
      <c r="AC31" s="745"/>
      <c r="AD31" s="745"/>
      <c r="AE31" s="746"/>
      <c r="AF31" s="747" t="s">
        <v>112</v>
      </c>
      <c r="AG31" s="748"/>
      <c r="AH31" s="748"/>
      <c r="AI31" s="748"/>
      <c r="AJ31" s="749"/>
      <c r="AK31" s="815">
        <v>9.9</v>
      </c>
      <c r="AL31" s="816"/>
      <c r="AM31" s="816"/>
      <c r="AN31" s="816"/>
      <c r="AO31" s="816"/>
      <c r="AP31" s="816" t="s">
        <v>545</v>
      </c>
      <c r="AQ31" s="816"/>
      <c r="AR31" s="816"/>
      <c r="AS31" s="816"/>
      <c r="AT31" s="816"/>
      <c r="AU31" s="816" t="s">
        <v>545</v>
      </c>
      <c r="AV31" s="816"/>
      <c r="AW31" s="816"/>
      <c r="AX31" s="816"/>
      <c r="AY31" s="816"/>
      <c r="AZ31" s="816" t="s">
        <v>545</v>
      </c>
      <c r="BA31" s="816"/>
      <c r="BB31" s="816"/>
      <c r="BC31" s="816"/>
      <c r="BD31" s="816"/>
      <c r="BE31" s="813"/>
      <c r="BF31" s="813"/>
      <c r="BG31" s="813"/>
      <c r="BH31" s="813"/>
      <c r="BI31" s="814"/>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391</v>
      </c>
      <c r="C32" s="742"/>
      <c r="D32" s="742"/>
      <c r="E32" s="742"/>
      <c r="F32" s="742"/>
      <c r="G32" s="742"/>
      <c r="H32" s="742"/>
      <c r="I32" s="742"/>
      <c r="J32" s="742"/>
      <c r="K32" s="742"/>
      <c r="L32" s="742"/>
      <c r="M32" s="742"/>
      <c r="N32" s="742"/>
      <c r="O32" s="742"/>
      <c r="P32" s="743"/>
      <c r="Q32" s="744">
        <v>374</v>
      </c>
      <c r="R32" s="745"/>
      <c r="S32" s="745"/>
      <c r="T32" s="745"/>
      <c r="U32" s="745"/>
      <c r="V32" s="745">
        <v>73</v>
      </c>
      <c r="W32" s="745"/>
      <c r="X32" s="745"/>
      <c r="Y32" s="745"/>
      <c r="Z32" s="745"/>
      <c r="AA32" s="745">
        <f t="shared" ref="AA32:AA38" si="2">Q32-V32</f>
        <v>301</v>
      </c>
      <c r="AB32" s="745"/>
      <c r="AC32" s="745"/>
      <c r="AD32" s="745"/>
      <c r="AE32" s="746"/>
      <c r="AF32" s="747">
        <v>301</v>
      </c>
      <c r="AG32" s="748"/>
      <c r="AH32" s="748"/>
      <c r="AI32" s="748"/>
      <c r="AJ32" s="749"/>
      <c r="AK32" s="815">
        <v>20</v>
      </c>
      <c r="AL32" s="816"/>
      <c r="AM32" s="816"/>
      <c r="AN32" s="816"/>
      <c r="AO32" s="816"/>
      <c r="AP32" s="816">
        <v>670</v>
      </c>
      <c r="AQ32" s="816"/>
      <c r="AR32" s="816"/>
      <c r="AS32" s="816"/>
      <c r="AT32" s="816"/>
      <c r="AU32" s="816">
        <v>22</v>
      </c>
      <c r="AV32" s="816"/>
      <c r="AW32" s="816"/>
      <c r="AX32" s="816"/>
      <c r="AY32" s="816"/>
      <c r="AZ32" s="816" t="s">
        <v>545</v>
      </c>
      <c r="BA32" s="816"/>
      <c r="BB32" s="816"/>
      <c r="BC32" s="816"/>
      <c r="BD32" s="816"/>
      <c r="BE32" s="813" t="s">
        <v>392</v>
      </c>
      <c r="BF32" s="813"/>
      <c r="BG32" s="813"/>
      <c r="BH32" s="813"/>
      <c r="BI32" s="814"/>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393</v>
      </c>
      <c r="C33" s="742"/>
      <c r="D33" s="742"/>
      <c r="E33" s="742"/>
      <c r="F33" s="742"/>
      <c r="G33" s="742"/>
      <c r="H33" s="742"/>
      <c r="I33" s="742"/>
      <c r="J33" s="742"/>
      <c r="K33" s="742"/>
      <c r="L33" s="742"/>
      <c r="M33" s="742"/>
      <c r="N33" s="742"/>
      <c r="O33" s="742"/>
      <c r="P33" s="743"/>
      <c r="Q33" s="744">
        <v>83</v>
      </c>
      <c r="R33" s="745"/>
      <c r="S33" s="745"/>
      <c r="T33" s="745"/>
      <c r="U33" s="745"/>
      <c r="V33" s="745">
        <v>74</v>
      </c>
      <c r="W33" s="745"/>
      <c r="X33" s="745"/>
      <c r="Y33" s="745"/>
      <c r="Z33" s="745"/>
      <c r="AA33" s="745">
        <f t="shared" si="2"/>
        <v>9</v>
      </c>
      <c r="AB33" s="745"/>
      <c r="AC33" s="745"/>
      <c r="AD33" s="745"/>
      <c r="AE33" s="746"/>
      <c r="AF33" s="747">
        <v>9</v>
      </c>
      <c r="AG33" s="748"/>
      <c r="AH33" s="748"/>
      <c r="AI33" s="748"/>
      <c r="AJ33" s="749"/>
      <c r="AK33" s="815">
        <v>25.95</v>
      </c>
      <c r="AL33" s="816"/>
      <c r="AM33" s="816"/>
      <c r="AN33" s="816"/>
      <c r="AO33" s="816"/>
      <c r="AP33" s="816">
        <v>81</v>
      </c>
      <c r="AQ33" s="816"/>
      <c r="AR33" s="816"/>
      <c r="AS33" s="816"/>
      <c r="AT33" s="816"/>
      <c r="AU33" s="816">
        <v>59</v>
      </c>
      <c r="AV33" s="816"/>
      <c r="AW33" s="816"/>
      <c r="AX33" s="816"/>
      <c r="AY33" s="816"/>
      <c r="AZ33" s="816" t="s">
        <v>545</v>
      </c>
      <c r="BA33" s="816"/>
      <c r="BB33" s="816"/>
      <c r="BC33" s="816"/>
      <c r="BD33" s="816"/>
      <c r="BE33" s="813" t="s">
        <v>394</v>
      </c>
      <c r="BF33" s="813"/>
      <c r="BG33" s="813"/>
      <c r="BH33" s="813"/>
      <c r="BI33" s="814"/>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395</v>
      </c>
      <c r="C34" s="742"/>
      <c r="D34" s="742"/>
      <c r="E34" s="742"/>
      <c r="F34" s="742"/>
      <c r="G34" s="742"/>
      <c r="H34" s="742"/>
      <c r="I34" s="742"/>
      <c r="J34" s="742"/>
      <c r="K34" s="742"/>
      <c r="L34" s="742"/>
      <c r="M34" s="742"/>
      <c r="N34" s="742"/>
      <c r="O34" s="742"/>
      <c r="P34" s="743"/>
      <c r="Q34" s="744">
        <v>103</v>
      </c>
      <c r="R34" s="745"/>
      <c r="S34" s="745"/>
      <c r="T34" s="745"/>
      <c r="U34" s="745"/>
      <c r="V34" s="745">
        <v>92</v>
      </c>
      <c r="W34" s="745"/>
      <c r="X34" s="745"/>
      <c r="Y34" s="745"/>
      <c r="Z34" s="745"/>
      <c r="AA34" s="745">
        <f t="shared" si="2"/>
        <v>11</v>
      </c>
      <c r="AB34" s="745"/>
      <c r="AC34" s="745"/>
      <c r="AD34" s="745"/>
      <c r="AE34" s="746"/>
      <c r="AF34" s="747">
        <v>11</v>
      </c>
      <c r="AG34" s="748"/>
      <c r="AH34" s="748"/>
      <c r="AI34" s="748"/>
      <c r="AJ34" s="749"/>
      <c r="AK34" s="815">
        <v>32.286000000000001</v>
      </c>
      <c r="AL34" s="816"/>
      <c r="AM34" s="816"/>
      <c r="AN34" s="816"/>
      <c r="AO34" s="816"/>
      <c r="AP34" s="816">
        <v>137</v>
      </c>
      <c r="AQ34" s="816"/>
      <c r="AR34" s="816"/>
      <c r="AS34" s="816"/>
      <c r="AT34" s="816"/>
      <c r="AU34" s="816">
        <v>113</v>
      </c>
      <c r="AV34" s="816"/>
      <c r="AW34" s="816"/>
      <c r="AX34" s="816"/>
      <c r="AY34" s="816"/>
      <c r="AZ34" s="816" t="s">
        <v>545</v>
      </c>
      <c r="BA34" s="816"/>
      <c r="BB34" s="816"/>
      <c r="BC34" s="816"/>
      <c r="BD34" s="816"/>
      <c r="BE34" s="813" t="s">
        <v>394</v>
      </c>
      <c r="BF34" s="813"/>
      <c r="BG34" s="813"/>
      <c r="BH34" s="813"/>
      <c r="BI34" s="814"/>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396</v>
      </c>
      <c r="C35" s="742"/>
      <c r="D35" s="742"/>
      <c r="E35" s="742"/>
      <c r="F35" s="742"/>
      <c r="G35" s="742"/>
      <c r="H35" s="742"/>
      <c r="I35" s="742"/>
      <c r="J35" s="742"/>
      <c r="K35" s="742"/>
      <c r="L35" s="742"/>
      <c r="M35" s="742"/>
      <c r="N35" s="742"/>
      <c r="O35" s="742"/>
      <c r="P35" s="743"/>
      <c r="Q35" s="744">
        <v>63</v>
      </c>
      <c r="R35" s="745"/>
      <c r="S35" s="745"/>
      <c r="T35" s="745"/>
      <c r="U35" s="745"/>
      <c r="V35" s="745">
        <v>55</v>
      </c>
      <c r="W35" s="745"/>
      <c r="X35" s="745"/>
      <c r="Y35" s="745"/>
      <c r="Z35" s="745"/>
      <c r="AA35" s="745">
        <f t="shared" si="2"/>
        <v>8</v>
      </c>
      <c r="AB35" s="745"/>
      <c r="AC35" s="745"/>
      <c r="AD35" s="745"/>
      <c r="AE35" s="746"/>
      <c r="AF35" s="747">
        <v>8</v>
      </c>
      <c r="AG35" s="748"/>
      <c r="AH35" s="748"/>
      <c r="AI35" s="748"/>
      <c r="AJ35" s="749"/>
      <c r="AK35" s="815">
        <v>15.526</v>
      </c>
      <c r="AL35" s="816"/>
      <c r="AM35" s="816"/>
      <c r="AN35" s="816"/>
      <c r="AO35" s="816"/>
      <c r="AP35" s="816">
        <v>148</v>
      </c>
      <c r="AQ35" s="816"/>
      <c r="AR35" s="816"/>
      <c r="AS35" s="816"/>
      <c r="AT35" s="816"/>
      <c r="AU35" s="816">
        <v>105</v>
      </c>
      <c r="AV35" s="816"/>
      <c r="AW35" s="816"/>
      <c r="AX35" s="816"/>
      <c r="AY35" s="816"/>
      <c r="AZ35" s="816" t="s">
        <v>545</v>
      </c>
      <c r="BA35" s="816"/>
      <c r="BB35" s="816"/>
      <c r="BC35" s="816"/>
      <c r="BD35" s="816"/>
      <c r="BE35" s="813" t="s">
        <v>394</v>
      </c>
      <c r="BF35" s="813"/>
      <c r="BG35" s="813"/>
      <c r="BH35" s="813"/>
      <c r="BI35" s="814"/>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397</v>
      </c>
      <c r="C36" s="742"/>
      <c r="D36" s="742"/>
      <c r="E36" s="742"/>
      <c r="F36" s="742"/>
      <c r="G36" s="742"/>
      <c r="H36" s="742"/>
      <c r="I36" s="742"/>
      <c r="J36" s="742"/>
      <c r="K36" s="742"/>
      <c r="L36" s="742"/>
      <c r="M36" s="742"/>
      <c r="N36" s="742"/>
      <c r="O36" s="742"/>
      <c r="P36" s="743"/>
      <c r="Q36" s="744">
        <v>193</v>
      </c>
      <c r="R36" s="745"/>
      <c r="S36" s="745"/>
      <c r="T36" s="745"/>
      <c r="U36" s="745"/>
      <c r="V36" s="745">
        <v>176</v>
      </c>
      <c r="W36" s="745"/>
      <c r="X36" s="745"/>
      <c r="Y36" s="745"/>
      <c r="Z36" s="745"/>
      <c r="AA36" s="745">
        <f t="shared" si="2"/>
        <v>17</v>
      </c>
      <c r="AB36" s="745"/>
      <c r="AC36" s="745"/>
      <c r="AD36" s="745"/>
      <c r="AE36" s="746"/>
      <c r="AF36" s="747">
        <v>17</v>
      </c>
      <c r="AG36" s="748"/>
      <c r="AH36" s="748"/>
      <c r="AI36" s="748"/>
      <c r="AJ36" s="749"/>
      <c r="AK36" s="815">
        <v>99</v>
      </c>
      <c r="AL36" s="816"/>
      <c r="AM36" s="816"/>
      <c r="AN36" s="816"/>
      <c r="AO36" s="816"/>
      <c r="AP36" s="816">
        <v>535</v>
      </c>
      <c r="AQ36" s="816"/>
      <c r="AR36" s="816"/>
      <c r="AS36" s="816"/>
      <c r="AT36" s="816"/>
      <c r="AU36" s="816">
        <v>319</v>
      </c>
      <c r="AV36" s="816"/>
      <c r="AW36" s="816"/>
      <c r="AX36" s="816"/>
      <c r="AY36" s="816"/>
      <c r="AZ36" s="816" t="s">
        <v>545</v>
      </c>
      <c r="BA36" s="816"/>
      <c r="BB36" s="816"/>
      <c r="BC36" s="816"/>
      <c r="BD36" s="816"/>
      <c r="BE36" s="813" t="s">
        <v>394</v>
      </c>
      <c r="BF36" s="813"/>
      <c r="BG36" s="813"/>
      <c r="BH36" s="813"/>
      <c r="BI36" s="814"/>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398</v>
      </c>
      <c r="C37" s="742"/>
      <c r="D37" s="742"/>
      <c r="E37" s="742"/>
      <c r="F37" s="742"/>
      <c r="G37" s="742"/>
      <c r="H37" s="742"/>
      <c r="I37" s="742"/>
      <c r="J37" s="742"/>
      <c r="K37" s="742"/>
      <c r="L37" s="742"/>
      <c r="M37" s="742"/>
      <c r="N37" s="742"/>
      <c r="O37" s="742"/>
      <c r="P37" s="743"/>
      <c r="Q37" s="744">
        <v>1178</v>
      </c>
      <c r="R37" s="745"/>
      <c r="S37" s="745"/>
      <c r="T37" s="745"/>
      <c r="U37" s="745"/>
      <c r="V37" s="745">
        <v>1085</v>
      </c>
      <c r="W37" s="745"/>
      <c r="X37" s="745"/>
      <c r="Y37" s="745"/>
      <c r="Z37" s="745"/>
      <c r="AA37" s="745">
        <f t="shared" si="2"/>
        <v>93</v>
      </c>
      <c r="AB37" s="745"/>
      <c r="AC37" s="745"/>
      <c r="AD37" s="745"/>
      <c r="AE37" s="746"/>
      <c r="AF37" s="747">
        <v>93</v>
      </c>
      <c r="AG37" s="748"/>
      <c r="AH37" s="748"/>
      <c r="AI37" s="748"/>
      <c r="AJ37" s="749"/>
      <c r="AK37" s="815">
        <v>366</v>
      </c>
      <c r="AL37" s="816"/>
      <c r="AM37" s="816"/>
      <c r="AN37" s="816"/>
      <c r="AO37" s="816"/>
      <c r="AP37" s="816">
        <v>7009</v>
      </c>
      <c r="AQ37" s="816"/>
      <c r="AR37" s="816"/>
      <c r="AS37" s="816"/>
      <c r="AT37" s="816"/>
      <c r="AU37" s="816">
        <v>4226</v>
      </c>
      <c r="AV37" s="816"/>
      <c r="AW37" s="816"/>
      <c r="AX37" s="816"/>
      <c r="AY37" s="816"/>
      <c r="AZ37" s="816" t="s">
        <v>545</v>
      </c>
      <c r="BA37" s="816"/>
      <c r="BB37" s="816"/>
      <c r="BC37" s="816"/>
      <c r="BD37" s="816"/>
      <c r="BE37" s="813" t="s">
        <v>394</v>
      </c>
      <c r="BF37" s="813"/>
      <c r="BG37" s="813"/>
      <c r="BH37" s="813"/>
      <c r="BI37" s="814"/>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399</v>
      </c>
      <c r="C38" s="742"/>
      <c r="D38" s="742"/>
      <c r="E38" s="742"/>
      <c r="F38" s="742"/>
      <c r="G38" s="742"/>
      <c r="H38" s="742"/>
      <c r="I38" s="742"/>
      <c r="J38" s="742"/>
      <c r="K38" s="742"/>
      <c r="L38" s="742"/>
      <c r="M38" s="742"/>
      <c r="N38" s="742"/>
      <c r="O38" s="742"/>
      <c r="P38" s="743"/>
      <c r="Q38" s="744">
        <v>30</v>
      </c>
      <c r="R38" s="745"/>
      <c r="S38" s="745"/>
      <c r="T38" s="745"/>
      <c r="U38" s="745"/>
      <c r="V38" s="745">
        <v>27</v>
      </c>
      <c r="W38" s="745"/>
      <c r="X38" s="745"/>
      <c r="Y38" s="745"/>
      <c r="Z38" s="745"/>
      <c r="AA38" s="745">
        <f t="shared" si="2"/>
        <v>3</v>
      </c>
      <c r="AB38" s="745"/>
      <c r="AC38" s="745"/>
      <c r="AD38" s="745"/>
      <c r="AE38" s="746"/>
      <c r="AF38" s="747">
        <v>3</v>
      </c>
      <c r="AG38" s="748"/>
      <c r="AH38" s="748"/>
      <c r="AI38" s="748"/>
      <c r="AJ38" s="749"/>
      <c r="AK38" s="815">
        <v>20</v>
      </c>
      <c r="AL38" s="816"/>
      <c r="AM38" s="816"/>
      <c r="AN38" s="816"/>
      <c r="AO38" s="816"/>
      <c r="AP38" s="816">
        <v>220</v>
      </c>
      <c r="AQ38" s="816"/>
      <c r="AR38" s="816"/>
      <c r="AS38" s="816"/>
      <c r="AT38" s="816"/>
      <c r="AU38" s="816">
        <v>202</v>
      </c>
      <c r="AV38" s="816"/>
      <c r="AW38" s="816"/>
      <c r="AX38" s="816"/>
      <c r="AY38" s="816"/>
      <c r="AZ38" s="816" t="s">
        <v>545</v>
      </c>
      <c r="BA38" s="816"/>
      <c r="BB38" s="816"/>
      <c r="BC38" s="816"/>
      <c r="BD38" s="816"/>
      <c r="BE38" s="813" t="s">
        <v>394</v>
      </c>
      <c r="BF38" s="813"/>
      <c r="BG38" s="813"/>
      <c r="BH38" s="813"/>
      <c r="BI38" s="814"/>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8"/>
      <c r="R50" s="819"/>
      <c r="S50" s="819"/>
      <c r="T50" s="819"/>
      <c r="U50" s="819"/>
      <c r="V50" s="819"/>
      <c r="W50" s="819"/>
      <c r="X50" s="819"/>
      <c r="Y50" s="819"/>
      <c r="Z50" s="819"/>
      <c r="AA50" s="819"/>
      <c r="AB50" s="819"/>
      <c r="AC50" s="819"/>
      <c r="AD50" s="819"/>
      <c r="AE50" s="820"/>
      <c r="AF50" s="747"/>
      <c r="AG50" s="748"/>
      <c r="AH50" s="748"/>
      <c r="AI50" s="748"/>
      <c r="AJ50" s="749"/>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8"/>
      <c r="R51" s="819"/>
      <c r="S51" s="819"/>
      <c r="T51" s="819"/>
      <c r="U51" s="819"/>
      <c r="V51" s="819"/>
      <c r="W51" s="819"/>
      <c r="X51" s="819"/>
      <c r="Y51" s="819"/>
      <c r="Z51" s="819"/>
      <c r="AA51" s="819"/>
      <c r="AB51" s="819"/>
      <c r="AC51" s="819"/>
      <c r="AD51" s="819"/>
      <c r="AE51" s="820"/>
      <c r="AF51" s="747"/>
      <c r="AG51" s="748"/>
      <c r="AH51" s="748"/>
      <c r="AI51" s="748"/>
      <c r="AJ51" s="749"/>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8"/>
      <c r="R52" s="819"/>
      <c r="S52" s="819"/>
      <c r="T52" s="819"/>
      <c r="U52" s="819"/>
      <c r="V52" s="819"/>
      <c r="W52" s="819"/>
      <c r="X52" s="819"/>
      <c r="Y52" s="819"/>
      <c r="Z52" s="819"/>
      <c r="AA52" s="819"/>
      <c r="AB52" s="819"/>
      <c r="AC52" s="819"/>
      <c r="AD52" s="819"/>
      <c r="AE52" s="820"/>
      <c r="AF52" s="747"/>
      <c r="AG52" s="748"/>
      <c r="AH52" s="748"/>
      <c r="AI52" s="748"/>
      <c r="AJ52" s="749"/>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8"/>
      <c r="R53" s="819"/>
      <c r="S53" s="819"/>
      <c r="T53" s="819"/>
      <c r="U53" s="819"/>
      <c r="V53" s="819"/>
      <c r="W53" s="819"/>
      <c r="X53" s="819"/>
      <c r="Y53" s="819"/>
      <c r="Z53" s="819"/>
      <c r="AA53" s="819"/>
      <c r="AB53" s="819"/>
      <c r="AC53" s="819"/>
      <c r="AD53" s="819"/>
      <c r="AE53" s="820"/>
      <c r="AF53" s="747"/>
      <c r="AG53" s="748"/>
      <c r="AH53" s="748"/>
      <c r="AI53" s="748"/>
      <c r="AJ53" s="749"/>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8"/>
      <c r="R54" s="819"/>
      <c r="S54" s="819"/>
      <c r="T54" s="819"/>
      <c r="U54" s="819"/>
      <c r="V54" s="819"/>
      <c r="W54" s="819"/>
      <c r="X54" s="819"/>
      <c r="Y54" s="819"/>
      <c r="Z54" s="819"/>
      <c r="AA54" s="819"/>
      <c r="AB54" s="819"/>
      <c r="AC54" s="819"/>
      <c r="AD54" s="819"/>
      <c r="AE54" s="820"/>
      <c r="AF54" s="747"/>
      <c r="AG54" s="748"/>
      <c r="AH54" s="748"/>
      <c r="AI54" s="748"/>
      <c r="AJ54" s="749"/>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8"/>
      <c r="R55" s="819"/>
      <c r="S55" s="819"/>
      <c r="T55" s="819"/>
      <c r="U55" s="819"/>
      <c r="V55" s="819"/>
      <c r="W55" s="819"/>
      <c r="X55" s="819"/>
      <c r="Y55" s="819"/>
      <c r="Z55" s="819"/>
      <c r="AA55" s="819"/>
      <c r="AB55" s="819"/>
      <c r="AC55" s="819"/>
      <c r="AD55" s="819"/>
      <c r="AE55" s="820"/>
      <c r="AF55" s="747"/>
      <c r="AG55" s="748"/>
      <c r="AH55" s="748"/>
      <c r="AI55" s="748"/>
      <c r="AJ55" s="749"/>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8"/>
      <c r="R56" s="819"/>
      <c r="S56" s="819"/>
      <c r="T56" s="819"/>
      <c r="U56" s="819"/>
      <c r="V56" s="819"/>
      <c r="W56" s="819"/>
      <c r="X56" s="819"/>
      <c r="Y56" s="819"/>
      <c r="Z56" s="819"/>
      <c r="AA56" s="819"/>
      <c r="AB56" s="819"/>
      <c r="AC56" s="819"/>
      <c r="AD56" s="819"/>
      <c r="AE56" s="820"/>
      <c r="AF56" s="747"/>
      <c r="AG56" s="748"/>
      <c r="AH56" s="748"/>
      <c r="AI56" s="748"/>
      <c r="AJ56" s="749"/>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8"/>
      <c r="R57" s="819"/>
      <c r="S57" s="819"/>
      <c r="T57" s="819"/>
      <c r="U57" s="819"/>
      <c r="V57" s="819"/>
      <c r="W57" s="819"/>
      <c r="X57" s="819"/>
      <c r="Y57" s="819"/>
      <c r="Z57" s="819"/>
      <c r="AA57" s="819"/>
      <c r="AB57" s="819"/>
      <c r="AC57" s="819"/>
      <c r="AD57" s="819"/>
      <c r="AE57" s="820"/>
      <c r="AF57" s="747"/>
      <c r="AG57" s="748"/>
      <c r="AH57" s="748"/>
      <c r="AI57" s="748"/>
      <c r="AJ57" s="749"/>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8"/>
      <c r="R58" s="819"/>
      <c r="S58" s="819"/>
      <c r="T58" s="819"/>
      <c r="U58" s="819"/>
      <c r="V58" s="819"/>
      <c r="W58" s="819"/>
      <c r="X58" s="819"/>
      <c r="Y58" s="819"/>
      <c r="Z58" s="819"/>
      <c r="AA58" s="819"/>
      <c r="AB58" s="819"/>
      <c r="AC58" s="819"/>
      <c r="AD58" s="819"/>
      <c r="AE58" s="820"/>
      <c r="AF58" s="747"/>
      <c r="AG58" s="748"/>
      <c r="AH58" s="748"/>
      <c r="AI58" s="748"/>
      <c r="AJ58" s="749"/>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8"/>
      <c r="R59" s="819"/>
      <c r="S59" s="819"/>
      <c r="T59" s="819"/>
      <c r="U59" s="819"/>
      <c r="V59" s="819"/>
      <c r="W59" s="819"/>
      <c r="X59" s="819"/>
      <c r="Y59" s="819"/>
      <c r="Z59" s="819"/>
      <c r="AA59" s="819"/>
      <c r="AB59" s="819"/>
      <c r="AC59" s="819"/>
      <c r="AD59" s="819"/>
      <c r="AE59" s="820"/>
      <c r="AF59" s="747"/>
      <c r="AG59" s="748"/>
      <c r="AH59" s="748"/>
      <c r="AI59" s="748"/>
      <c r="AJ59" s="749"/>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8"/>
      <c r="R60" s="819"/>
      <c r="S60" s="819"/>
      <c r="T60" s="819"/>
      <c r="U60" s="819"/>
      <c r="V60" s="819"/>
      <c r="W60" s="819"/>
      <c r="X60" s="819"/>
      <c r="Y60" s="819"/>
      <c r="Z60" s="819"/>
      <c r="AA60" s="819"/>
      <c r="AB60" s="819"/>
      <c r="AC60" s="819"/>
      <c r="AD60" s="819"/>
      <c r="AE60" s="820"/>
      <c r="AF60" s="747"/>
      <c r="AG60" s="748"/>
      <c r="AH60" s="748"/>
      <c r="AI60" s="748"/>
      <c r="AJ60" s="749"/>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8"/>
      <c r="R61" s="819"/>
      <c r="S61" s="819"/>
      <c r="T61" s="819"/>
      <c r="U61" s="819"/>
      <c r="V61" s="819"/>
      <c r="W61" s="819"/>
      <c r="X61" s="819"/>
      <c r="Y61" s="819"/>
      <c r="Z61" s="819"/>
      <c r="AA61" s="819"/>
      <c r="AB61" s="819"/>
      <c r="AC61" s="819"/>
      <c r="AD61" s="819"/>
      <c r="AE61" s="820"/>
      <c r="AF61" s="747"/>
      <c r="AG61" s="748"/>
      <c r="AH61" s="748"/>
      <c r="AI61" s="748"/>
      <c r="AJ61" s="749"/>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8"/>
      <c r="R62" s="819"/>
      <c r="S62" s="819"/>
      <c r="T62" s="819"/>
      <c r="U62" s="819"/>
      <c r="V62" s="819"/>
      <c r="W62" s="819"/>
      <c r="X62" s="819"/>
      <c r="Y62" s="819"/>
      <c r="Z62" s="819"/>
      <c r="AA62" s="819"/>
      <c r="AB62" s="819"/>
      <c r="AC62" s="819"/>
      <c r="AD62" s="819"/>
      <c r="AE62" s="820"/>
      <c r="AF62" s="747"/>
      <c r="AG62" s="748"/>
      <c r="AH62" s="748"/>
      <c r="AI62" s="748"/>
      <c r="AJ62" s="749"/>
      <c r="AK62" s="821"/>
      <c r="AL62" s="819"/>
      <c r="AM62" s="819"/>
      <c r="AN62" s="819"/>
      <c r="AO62" s="819"/>
      <c r="AP62" s="819"/>
      <c r="AQ62" s="819"/>
      <c r="AR62" s="819"/>
      <c r="AS62" s="819"/>
      <c r="AT62" s="819"/>
      <c r="AU62" s="819"/>
      <c r="AV62" s="819"/>
      <c r="AW62" s="819"/>
      <c r="AX62" s="819"/>
      <c r="AY62" s="819"/>
      <c r="AZ62" s="822"/>
      <c r="BA62" s="822"/>
      <c r="BB62" s="822"/>
      <c r="BC62" s="822"/>
      <c r="BD62" s="822"/>
      <c r="BE62" s="813"/>
      <c r="BF62" s="813"/>
      <c r="BG62" s="813"/>
      <c r="BH62" s="813"/>
      <c r="BI62" s="814"/>
      <c r="BJ62" s="830" t="s">
        <v>400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375</v>
      </c>
      <c r="B63" s="776" t="s">
        <v>401</v>
      </c>
      <c r="C63" s="777"/>
      <c r="D63" s="777"/>
      <c r="E63" s="777"/>
      <c r="F63" s="777"/>
      <c r="G63" s="777"/>
      <c r="H63" s="777"/>
      <c r="I63" s="777"/>
      <c r="J63" s="777"/>
      <c r="K63" s="777"/>
      <c r="L63" s="777"/>
      <c r="M63" s="777"/>
      <c r="N63" s="777"/>
      <c r="O63" s="777"/>
      <c r="P63" s="778"/>
      <c r="Q63" s="823"/>
      <c r="R63" s="824"/>
      <c r="S63" s="824"/>
      <c r="T63" s="824"/>
      <c r="U63" s="824"/>
      <c r="V63" s="824"/>
      <c r="W63" s="824"/>
      <c r="X63" s="824"/>
      <c r="Y63" s="824"/>
      <c r="Z63" s="824"/>
      <c r="AA63" s="824"/>
      <c r="AB63" s="824"/>
      <c r="AC63" s="824"/>
      <c r="AD63" s="824"/>
      <c r="AE63" s="825"/>
      <c r="AF63" s="826">
        <v>621</v>
      </c>
      <c r="AG63" s="827"/>
      <c r="AH63" s="827"/>
      <c r="AI63" s="827"/>
      <c r="AJ63" s="828"/>
      <c r="AK63" s="829"/>
      <c r="AL63" s="824"/>
      <c r="AM63" s="824"/>
      <c r="AN63" s="824"/>
      <c r="AO63" s="824"/>
      <c r="AP63" s="827">
        <v>8800</v>
      </c>
      <c r="AQ63" s="827"/>
      <c r="AR63" s="827"/>
      <c r="AS63" s="827"/>
      <c r="AT63" s="827"/>
      <c r="AU63" s="827">
        <v>5046</v>
      </c>
      <c r="AV63" s="827"/>
      <c r="AW63" s="827"/>
      <c r="AX63" s="827"/>
      <c r="AY63" s="827"/>
      <c r="AZ63" s="831"/>
      <c r="BA63" s="831"/>
      <c r="BB63" s="831"/>
      <c r="BC63" s="831"/>
      <c r="BD63" s="831"/>
      <c r="BE63" s="832"/>
      <c r="BF63" s="832"/>
      <c r="BG63" s="832"/>
      <c r="BH63" s="832"/>
      <c r="BI63" s="833"/>
      <c r="BJ63" s="834" t="s">
        <v>112</v>
      </c>
      <c r="BK63" s="835"/>
      <c r="BL63" s="835"/>
      <c r="BM63" s="835"/>
      <c r="BN63" s="836"/>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402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403</v>
      </c>
      <c r="B66" s="727"/>
      <c r="C66" s="727"/>
      <c r="D66" s="727"/>
      <c r="E66" s="727"/>
      <c r="F66" s="727"/>
      <c r="G66" s="727"/>
      <c r="H66" s="727"/>
      <c r="I66" s="727"/>
      <c r="J66" s="727"/>
      <c r="K66" s="727"/>
      <c r="L66" s="727"/>
      <c r="M66" s="727"/>
      <c r="N66" s="727"/>
      <c r="O66" s="727"/>
      <c r="P66" s="728"/>
      <c r="Q66" s="703" t="s">
        <v>379</v>
      </c>
      <c r="R66" s="704"/>
      <c r="S66" s="704"/>
      <c r="T66" s="704"/>
      <c r="U66" s="705"/>
      <c r="V66" s="703" t="s">
        <v>380</v>
      </c>
      <c r="W66" s="704"/>
      <c r="X66" s="704"/>
      <c r="Y66" s="704"/>
      <c r="Z66" s="705"/>
      <c r="AA66" s="703" t="s">
        <v>381</v>
      </c>
      <c r="AB66" s="704"/>
      <c r="AC66" s="704"/>
      <c r="AD66" s="704"/>
      <c r="AE66" s="705"/>
      <c r="AF66" s="837" t="s">
        <v>382</v>
      </c>
      <c r="AG66" s="799"/>
      <c r="AH66" s="799"/>
      <c r="AI66" s="799"/>
      <c r="AJ66" s="838"/>
      <c r="AK66" s="703" t="s">
        <v>383</v>
      </c>
      <c r="AL66" s="727"/>
      <c r="AM66" s="727"/>
      <c r="AN66" s="727"/>
      <c r="AO66" s="728"/>
      <c r="AP66" s="703" t="s">
        <v>384</v>
      </c>
      <c r="AQ66" s="704"/>
      <c r="AR66" s="704"/>
      <c r="AS66" s="704"/>
      <c r="AT66" s="705"/>
      <c r="AU66" s="703" t="s">
        <v>404</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9"/>
      <c r="AG67" s="802"/>
      <c r="AH67" s="802"/>
      <c r="AI67" s="802"/>
      <c r="AJ67" s="840"/>
      <c r="AK67" s="841"/>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197"/>
    </row>
    <row r="68" spans="1:131" s="198" customFormat="1" ht="26.25" customHeight="1" thickTop="1">
      <c r="A68" s="209">
        <v>1</v>
      </c>
      <c r="B68" s="854" t="s">
        <v>546</v>
      </c>
      <c r="C68" s="855"/>
      <c r="D68" s="855"/>
      <c r="E68" s="855"/>
      <c r="F68" s="855"/>
      <c r="G68" s="855"/>
      <c r="H68" s="855"/>
      <c r="I68" s="855"/>
      <c r="J68" s="855"/>
      <c r="K68" s="855"/>
      <c r="L68" s="855"/>
      <c r="M68" s="855"/>
      <c r="N68" s="855"/>
      <c r="O68" s="855"/>
      <c r="P68" s="856"/>
      <c r="Q68" s="857">
        <v>1583.873</v>
      </c>
      <c r="R68" s="851"/>
      <c r="S68" s="851"/>
      <c r="T68" s="851"/>
      <c r="U68" s="851"/>
      <c r="V68" s="851">
        <v>1583.799</v>
      </c>
      <c r="W68" s="851"/>
      <c r="X68" s="851"/>
      <c r="Y68" s="851"/>
      <c r="Z68" s="851"/>
      <c r="AA68" s="851">
        <v>7.2999999999999995E-2</v>
      </c>
      <c r="AB68" s="851"/>
      <c r="AC68" s="851"/>
      <c r="AD68" s="851"/>
      <c r="AE68" s="851"/>
      <c r="AF68" s="851">
        <v>7.2999999999999995E-2</v>
      </c>
      <c r="AG68" s="851"/>
      <c r="AH68" s="851"/>
      <c r="AI68" s="851"/>
      <c r="AJ68" s="851"/>
      <c r="AK68" s="851">
        <v>24.928000000000001</v>
      </c>
      <c r="AL68" s="851"/>
      <c r="AM68" s="851"/>
      <c r="AN68" s="851"/>
      <c r="AO68" s="851"/>
      <c r="AP68" s="851">
        <v>449</v>
      </c>
      <c r="AQ68" s="851"/>
      <c r="AR68" s="851"/>
      <c r="AS68" s="851"/>
      <c r="AT68" s="851"/>
      <c r="AU68" s="851">
        <v>131</v>
      </c>
      <c r="AV68" s="851"/>
      <c r="AW68" s="851"/>
      <c r="AX68" s="851"/>
      <c r="AY68" s="851"/>
      <c r="AZ68" s="852"/>
      <c r="BA68" s="852"/>
      <c r="BB68" s="852"/>
      <c r="BC68" s="852"/>
      <c r="BD68" s="853"/>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197"/>
    </row>
    <row r="69" spans="1:131" s="198" customFormat="1" ht="26.25" customHeight="1">
      <c r="A69" s="212">
        <v>2</v>
      </c>
      <c r="B69" s="858" t="s">
        <v>547</v>
      </c>
      <c r="C69" s="859"/>
      <c r="D69" s="859"/>
      <c r="E69" s="859"/>
      <c r="F69" s="859"/>
      <c r="G69" s="859"/>
      <c r="H69" s="859"/>
      <c r="I69" s="859"/>
      <c r="J69" s="859"/>
      <c r="K69" s="859"/>
      <c r="L69" s="859"/>
      <c r="M69" s="859"/>
      <c r="N69" s="859"/>
      <c r="O69" s="859"/>
      <c r="P69" s="860"/>
      <c r="Q69" s="861">
        <v>22.07</v>
      </c>
      <c r="R69" s="816"/>
      <c r="S69" s="816"/>
      <c r="T69" s="816"/>
      <c r="U69" s="816"/>
      <c r="V69" s="816">
        <v>21.207000000000001</v>
      </c>
      <c r="W69" s="816"/>
      <c r="X69" s="816"/>
      <c r="Y69" s="816"/>
      <c r="Z69" s="816"/>
      <c r="AA69" s="816">
        <v>0.86399999999999999</v>
      </c>
      <c r="AB69" s="816"/>
      <c r="AC69" s="816"/>
      <c r="AD69" s="816"/>
      <c r="AE69" s="816"/>
      <c r="AF69" s="816">
        <v>0.86399999999999999</v>
      </c>
      <c r="AG69" s="816"/>
      <c r="AH69" s="816"/>
      <c r="AI69" s="816"/>
      <c r="AJ69" s="816"/>
      <c r="AK69" s="816" t="s">
        <v>561</v>
      </c>
      <c r="AL69" s="816"/>
      <c r="AM69" s="816"/>
      <c r="AN69" s="816"/>
      <c r="AO69" s="816"/>
      <c r="AP69" s="816" t="s">
        <v>561</v>
      </c>
      <c r="AQ69" s="816"/>
      <c r="AR69" s="816"/>
      <c r="AS69" s="816"/>
      <c r="AT69" s="816"/>
      <c r="AU69" s="816" t="s">
        <v>561</v>
      </c>
      <c r="AV69" s="816"/>
      <c r="AW69" s="816"/>
      <c r="AX69" s="816"/>
      <c r="AY69" s="816"/>
      <c r="AZ69" s="862"/>
      <c r="BA69" s="862"/>
      <c r="BB69" s="862"/>
      <c r="BC69" s="862"/>
      <c r="BD69" s="863"/>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197"/>
    </row>
    <row r="70" spans="1:131" s="198" customFormat="1" ht="26.25" customHeight="1">
      <c r="A70" s="212">
        <v>3</v>
      </c>
      <c r="B70" s="858" t="s">
        <v>548</v>
      </c>
      <c r="C70" s="859"/>
      <c r="D70" s="859"/>
      <c r="E70" s="859"/>
      <c r="F70" s="859"/>
      <c r="G70" s="859"/>
      <c r="H70" s="859"/>
      <c r="I70" s="859"/>
      <c r="J70" s="859"/>
      <c r="K70" s="859"/>
      <c r="L70" s="859"/>
      <c r="M70" s="859"/>
      <c r="N70" s="859"/>
      <c r="O70" s="859"/>
      <c r="P70" s="860"/>
      <c r="Q70" s="861">
        <v>164.04499999999999</v>
      </c>
      <c r="R70" s="816"/>
      <c r="S70" s="816"/>
      <c r="T70" s="816"/>
      <c r="U70" s="816"/>
      <c r="V70" s="816">
        <v>161.822</v>
      </c>
      <c r="W70" s="816"/>
      <c r="X70" s="816"/>
      <c r="Y70" s="816"/>
      <c r="Z70" s="816"/>
      <c r="AA70" s="816">
        <v>2.2229999999999999</v>
      </c>
      <c r="AB70" s="816"/>
      <c r="AC70" s="816"/>
      <c r="AD70" s="816"/>
      <c r="AE70" s="816"/>
      <c r="AF70" s="816">
        <v>2.2229999999999999</v>
      </c>
      <c r="AG70" s="816"/>
      <c r="AH70" s="816"/>
      <c r="AI70" s="816"/>
      <c r="AJ70" s="816"/>
      <c r="AK70" s="816" t="s">
        <v>561</v>
      </c>
      <c r="AL70" s="816"/>
      <c r="AM70" s="816"/>
      <c r="AN70" s="816"/>
      <c r="AO70" s="816"/>
      <c r="AP70" s="816">
        <v>48</v>
      </c>
      <c r="AQ70" s="816"/>
      <c r="AR70" s="816"/>
      <c r="AS70" s="816"/>
      <c r="AT70" s="816"/>
      <c r="AU70" s="816">
        <v>15</v>
      </c>
      <c r="AV70" s="816"/>
      <c r="AW70" s="816"/>
      <c r="AX70" s="816"/>
      <c r="AY70" s="816"/>
      <c r="AZ70" s="862"/>
      <c r="BA70" s="862"/>
      <c r="BB70" s="862"/>
      <c r="BC70" s="862"/>
      <c r="BD70" s="863"/>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197"/>
    </row>
    <row r="71" spans="1:131" s="198" customFormat="1" ht="26.25" customHeight="1">
      <c r="A71" s="212">
        <v>4</v>
      </c>
      <c r="B71" s="858" t="s">
        <v>549</v>
      </c>
      <c r="C71" s="859"/>
      <c r="D71" s="859"/>
      <c r="E71" s="859"/>
      <c r="F71" s="859"/>
      <c r="G71" s="859"/>
      <c r="H71" s="859"/>
      <c r="I71" s="859"/>
      <c r="J71" s="859"/>
      <c r="K71" s="859"/>
      <c r="L71" s="859"/>
      <c r="M71" s="859"/>
      <c r="N71" s="859"/>
      <c r="O71" s="859"/>
      <c r="P71" s="860"/>
      <c r="Q71" s="861">
        <v>1110</v>
      </c>
      <c r="R71" s="816"/>
      <c r="S71" s="816"/>
      <c r="T71" s="816"/>
      <c r="U71" s="816"/>
      <c r="V71" s="816">
        <v>1097</v>
      </c>
      <c r="W71" s="816"/>
      <c r="X71" s="816"/>
      <c r="Y71" s="816"/>
      <c r="Z71" s="816"/>
      <c r="AA71" s="816">
        <v>12.945</v>
      </c>
      <c r="AB71" s="816"/>
      <c r="AC71" s="816"/>
      <c r="AD71" s="816"/>
      <c r="AE71" s="816"/>
      <c r="AF71" s="816">
        <v>12.945</v>
      </c>
      <c r="AG71" s="816"/>
      <c r="AH71" s="816"/>
      <c r="AI71" s="816"/>
      <c r="AJ71" s="816"/>
      <c r="AK71" s="816">
        <v>4.3</v>
      </c>
      <c r="AL71" s="816"/>
      <c r="AM71" s="816"/>
      <c r="AN71" s="816"/>
      <c r="AO71" s="816"/>
      <c r="AP71" s="816">
        <v>731</v>
      </c>
      <c r="AQ71" s="816"/>
      <c r="AR71" s="816"/>
      <c r="AS71" s="816"/>
      <c r="AT71" s="816"/>
      <c r="AU71" s="816">
        <v>578</v>
      </c>
      <c r="AV71" s="816"/>
      <c r="AW71" s="816"/>
      <c r="AX71" s="816"/>
      <c r="AY71" s="816"/>
      <c r="AZ71" s="862"/>
      <c r="BA71" s="862"/>
      <c r="BB71" s="862"/>
      <c r="BC71" s="862"/>
      <c r="BD71" s="863"/>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197"/>
    </row>
    <row r="72" spans="1:131" s="198" customFormat="1" ht="26.25" customHeight="1">
      <c r="A72" s="212">
        <v>5</v>
      </c>
      <c r="B72" s="858" t="s">
        <v>550</v>
      </c>
      <c r="C72" s="859"/>
      <c r="D72" s="859"/>
      <c r="E72" s="859"/>
      <c r="F72" s="859"/>
      <c r="G72" s="859"/>
      <c r="H72" s="859"/>
      <c r="I72" s="859"/>
      <c r="J72" s="859"/>
      <c r="K72" s="859"/>
      <c r="L72" s="859"/>
      <c r="M72" s="859"/>
      <c r="N72" s="859"/>
      <c r="O72" s="859"/>
      <c r="P72" s="860"/>
      <c r="Q72" s="861">
        <v>6320.701</v>
      </c>
      <c r="R72" s="816"/>
      <c r="S72" s="816"/>
      <c r="T72" s="816"/>
      <c r="U72" s="816"/>
      <c r="V72" s="816">
        <v>6279.1909999999998</v>
      </c>
      <c r="W72" s="816"/>
      <c r="X72" s="816"/>
      <c r="Y72" s="816"/>
      <c r="Z72" s="816"/>
      <c r="AA72" s="816">
        <v>41.51</v>
      </c>
      <c r="AB72" s="816"/>
      <c r="AC72" s="816"/>
      <c r="AD72" s="816"/>
      <c r="AE72" s="816"/>
      <c r="AF72" s="816">
        <v>41.51</v>
      </c>
      <c r="AG72" s="816"/>
      <c r="AH72" s="816"/>
      <c r="AI72" s="816"/>
      <c r="AJ72" s="816"/>
      <c r="AK72" s="816">
        <v>60.212000000000003</v>
      </c>
      <c r="AL72" s="816"/>
      <c r="AM72" s="816"/>
      <c r="AN72" s="816"/>
      <c r="AO72" s="816"/>
      <c r="AP72" s="816" t="s">
        <v>561</v>
      </c>
      <c r="AQ72" s="816"/>
      <c r="AR72" s="816"/>
      <c r="AS72" s="816"/>
      <c r="AT72" s="816"/>
      <c r="AU72" s="816" t="s">
        <v>561</v>
      </c>
      <c r="AV72" s="816"/>
      <c r="AW72" s="816"/>
      <c r="AX72" s="816"/>
      <c r="AY72" s="816"/>
      <c r="AZ72" s="862"/>
      <c r="BA72" s="862"/>
      <c r="BB72" s="862"/>
      <c r="BC72" s="862"/>
      <c r="BD72" s="863"/>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197"/>
    </row>
    <row r="73" spans="1:131" s="198" customFormat="1" ht="26.25" customHeight="1">
      <c r="A73" s="212">
        <v>6</v>
      </c>
      <c r="B73" s="858" t="s">
        <v>551</v>
      </c>
      <c r="C73" s="859"/>
      <c r="D73" s="859"/>
      <c r="E73" s="859"/>
      <c r="F73" s="859"/>
      <c r="G73" s="859"/>
      <c r="H73" s="859"/>
      <c r="I73" s="859"/>
      <c r="J73" s="859"/>
      <c r="K73" s="859"/>
      <c r="L73" s="859"/>
      <c r="M73" s="859"/>
      <c r="N73" s="859"/>
      <c r="O73" s="859"/>
      <c r="P73" s="860"/>
      <c r="Q73" s="861">
        <v>131.86000000000001</v>
      </c>
      <c r="R73" s="816"/>
      <c r="S73" s="816"/>
      <c r="T73" s="816"/>
      <c r="U73" s="816"/>
      <c r="V73" s="816">
        <v>122.242</v>
      </c>
      <c r="W73" s="816"/>
      <c r="X73" s="816"/>
      <c r="Y73" s="816"/>
      <c r="Z73" s="816"/>
      <c r="AA73" s="816">
        <v>9.6180000000000003</v>
      </c>
      <c r="AB73" s="816"/>
      <c r="AC73" s="816"/>
      <c r="AD73" s="816"/>
      <c r="AE73" s="816"/>
      <c r="AF73" s="816">
        <v>9.6180000000000003</v>
      </c>
      <c r="AG73" s="816"/>
      <c r="AH73" s="816"/>
      <c r="AI73" s="816"/>
      <c r="AJ73" s="816"/>
      <c r="AK73" s="816" t="s">
        <v>545</v>
      </c>
      <c r="AL73" s="816"/>
      <c r="AM73" s="816"/>
      <c r="AN73" s="816"/>
      <c r="AO73" s="816"/>
      <c r="AP73" s="816" t="s">
        <v>561</v>
      </c>
      <c r="AQ73" s="816"/>
      <c r="AR73" s="816"/>
      <c r="AS73" s="816"/>
      <c r="AT73" s="816"/>
      <c r="AU73" s="816" t="s">
        <v>561</v>
      </c>
      <c r="AV73" s="816"/>
      <c r="AW73" s="816"/>
      <c r="AX73" s="816"/>
      <c r="AY73" s="816"/>
      <c r="AZ73" s="862"/>
      <c r="BA73" s="862"/>
      <c r="BB73" s="862"/>
      <c r="BC73" s="862"/>
      <c r="BD73" s="863"/>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197"/>
    </row>
    <row r="74" spans="1:131" s="198" customFormat="1" ht="26.25" customHeight="1">
      <c r="A74" s="212">
        <v>7</v>
      </c>
      <c r="B74" s="858" t="s">
        <v>552</v>
      </c>
      <c r="C74" s="859"/>
      <c r="D74" s="859"/>
      <c r="E74" s="859"/>
      <c r="F74" s="859"/>
      <c r="G74" s="859"/>
      <c r="H74" s="859"/>
      <c r="I74" s="859"/>
      <c r="J74" s="859"/>
      <c r="K74" s="859"/>
      <c r="L74" s="859"/>
      <c r="M74" s="859"/>
      <c r="N74" s="859"/>
      <c r="O74" s="859"/>
      <c r="P74" s="860"/>
      <c r="Q74" s="861">
        <v>133.41399999999999</v>
      </c>
      <c r="R74" s="816"/>
      <c r="S74" s="816"/>
      <c r="T74" s="816"/>
      <c r="U74" s="816"/>
      <c r="V74" s="816">
        <v>133.41399999999999</v>
      </c>
      <c r="W74" s="816"/>
      <c r="X74" s="816"/>
      <c r="Y74" s="816"/>
      <c r="Z74" s="816"/>
      <c r="AA74" s="816">
        <v>0</v>
      </c>
      <c r="AB74" s="816"/>
      <c r="AC74" s="816"/>
      <c r="AD74" s="816"/>
      <c r="AE74" s="816"/>
      <c r="AF74" s="816">
        <v>0</v>
      </c>
      <c r="AG74" s="816"/>
      <c r="AH74" s="816"/>
      <c r="AI74" s="816"/>
      <c r="AJ74" s="816"/>
      <c r="AK74" s="816">
        <v>5.5979999999999999</v>
      </c>
      <c r="AL74" s="816"/>
      <c r="AM74" s="816"/>
      <c r="AN74" s="816"/>
      <c r="AO74" s="816"/>
      <c r="AP74" s="816" t="s">
        <v>561</v>
      </c>
      <c r="AQ74" s="816"/>
      <c r="AR74" s="816"/>
      <c r="AS74" s="816"/>
      <c r="AT74" s="816"/>
      <c r="AU74" s="816" t="s">
        <v>561</v>
      </c>
      <c r="AV74" s="816"/>
      <c r="AW74" s="816"/>
      <c r="AX74" s="816"/>
      <c r="AY74" s="816"/>
      <c r="AZ74" s="862"/>
      <c r="BA74" s="862"/>
      <c r="BB74" s="862"/>
      <c r="BC74" s="862"/>
      <c r="BD74" s="863"/>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197"/>
    </row>
    <row r="75" spans="1:131" s="198" customFormat="1" ht="26.25" customHeight="1">
      <c r="A75" s="212">
        <v>8</v>
      </c>
      <c r="B75" s="858" t="s">
        <v>553</v>
      </c>
      <c r="C75" s="859"/>
      <c r="D75" s="859"/>
      <c r="E75" s="859"/>
      <c r="F75" s="859"/>
      <c r="G75" s="859"/>
      <c r="H75" s="859"/>
      <c r="I75" s="859"/>
      <c r="J75" s="859"/>
      <c r="K75" s="859"/>
      <c r="L75" s="859"/>
      <c r="M75" s="859"/>
      <c r="N75" s="859"/>
      <c r="O75" s="859"/>
      <c r="P75" s="860"/>
      <c r="Q75" s="864">
        <v>759.04399999999998</v>
      </c>
      <c r="R75" s="865"/>
      <c r="S75" s="865"/>
      <c r="T75" s="865"/>
      <c r="U75" s="815"/>
      <c r="V75" s="866">
        <v>709.774</v>
      </c>
      <c r="W75" s="865"/>
      <c r="X75" s="865"/>
      <c r="Y75" s="865"/>
      <c r="Z75" s="815"/>
      <c r="AA75" s="866">
        <v>49</v>
      </c>
      <c r="AB75" s="865"/>
      <c r="AC75" s="865"/>
      <c r="AD75" s="865"/>
      <c r="AE75" s="815"/>
      <c r="AF75" s="866">
        <v>49</v>
      </c>
      <c r="AG75" s="865"/>
      <c r="AH75" s="865"/>
      <c r="AI75" s="865"/>
      <c r="AJ75" s="815"/>
      <c r="AK75" s="816" t="s">
        <v>545</v>
      </c>
      <c r="AL75" s="816"/>
      <c r="AM75" s="816"/>
      <c r="AN75" s="816"/>
      <c r="AO75" s="816"/>
      <c r="AP75" s="816" t="s">
        <v>561</v>
      </c>
      <c r="AQ75" s="816"/>
      <c r="AR75" s="816"/>
      <c r="AS75" s="816"/>
      <c r="AT75" s="816"/>
      <c r="AU75" s="816" t="s">
        <v>561</v>
      </c>
      <c r="AV75" s="816"/>
      <c r="AW75" s="816"/>
      <c r="AX75" s="816"/>
      <c r="AY75" s="816"/>
      <c r="AZ75" s="862"/>
      <c r="BA75" s="862"/>
      <c r="BB75" s="862"/>
      <c r="BC75" s="862"/>
      <c r="BD75" s="863"/>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197"/>
    </row>
    <row r="76" spans="1:131" s="198" customFormat="1" ht="26.25" customHeight="1">
      <c r="A76" s="212">
        <v>9</v>
      </c>
      <c r="B76" s="858" t="s">
        <v>554</v>
      </c>
      <c r="C76" s="859"/>
      <c r="D76" s="859"/>
      <c r="E76" s="859"/>
      <c r="F76" s="859"/>
      <c r="G76" s="859"/>
      <c r="H76" s="859"/>
      <c r="I76" s="859"/>
      <c r="J76" s="859"/>
      <c r="K76" s="859"/>
      <c r="L76" s="859"/>
      <c r="M76" s="859"/>
      <c r="N76" s="859"/>
      <c r="O76" s="859"/>
      <c r="P76" s="860"/>
      <c r="Q76" s="864">
        <v>70</v>
      </c>
      <c r="R76" s="865"/>
      <c r="S76" s="865"/>
      <c r="T76" s="865"/>
      <c r="U76" s="815"/>
      <c r="V76" s="866">
        <v>70</v>
      </c>
      <c r="W76" s="865"/>
      <c r="X76" s="865"/>
      <c r="Y76" s="865"/>
      <c r="Z76" s="815"/>
      <c r="AA76" s="866">
        <v>0</v>
      </c>
      <c r="AB76" s="865"/>
      <c r="AC76" s="865"/>
      <c r="AD76" s="865"/>
      <c r="AE76" s="815"/>
      <c r="AF76" s="866">
        <v>0</v>
      </c>
      <c r="AG76" s="865"/>
      <c r="AH76" s="865"/>
      <c r="AI76" s="865"/>
      <c r="AJ76" s="815"/>
      <c r="AK76" s="816" t="s">
        <v>545</v>
      </c>
      <c r="AL76" s="816"/>
      <c r="AM76" s="816"/>
      <c r="AN76" s="816"/>
      <c r="AO76" s="816"/>
      <c r="AP76" s="816" t="s">
        <v>561</v>
      </c>
      <c r="AQ76" s="816"/>
      <c r="AR76" s="816"/>
      <c r="AS76" s="816"/>
      <c r="AT76" s="816"/>
      <c r="AU76" s="816" t="s">
        <v>561</v>
      </c>
      <c r="AV76" s="816"/>
      <c r="AW76" s="816"/>
      <c r="AX76" s="816"/>
      <c r="AY76" s="816"/>
      <c r="AZ76" s="862"/>
      <c r="BA76" s="862"/>
      <c r="BB76" s="862"/>
      <c r="BC76" s="862"/>
      <c r="BD76" s="863"/>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197"/>
    </row>
    <row r="77" spans="1:131" s="198" customFormat="1" ht="26.25" customHeight="1">
      <c r="A77" s="212">
        <v>10</v>
      </c>
      <c r="B77" s="858" t="s">
        <v>555</v>
      </c>
      <c r="C77" s="859"/>
      <c r="D77" s="859"/>
      <c r="E77" s="859"/>
      <c r="F77" s="859"/>
      <c r="G77" s="859"/>
      <c r="H77" s="859"/>
      <c r="I77" s="859"/>
      <c r="J77" s="859"/>
      <c r="K77" s="859"/>
      <c r="L77" s="859"/>
      <c r="M77" s="859"/>
      <c r="N77" s="859"/>
      <c r="O77" s="859"/>
      <c r="P77" s="860"/>
      <c r="Q77" s="864">
        <v>127.13</v>
      </c>
      <c r="R77" s="865"/>
      <c r="S77" s="865"/>
      <c r="T77" s="865"/>
      <c r="U77" s="815"/>
      <c r="V77" s="866">
        <v>114.83499999999999</v>
      </c>
      <c r="W77" s="865"/>
      <c r="X77" s="865"/>
      <c r="Y77" s="865"/>
      <c r="Z77" s="815"/>
      <c r="AA77" s="866">
        <v>12.295</v>
      </c>
      <c r="AB77" s="865"/>
      <c r="AC77" s="865"/>
      <c r="AD77" s="865"/>
      <c r="AE77" s="815"/>
      <c r="AF77" s="866">
        <v>12.295</v>
      </c>
      <c r="AG77" s="865"/>
      <c r="AH77" s="865"/>
      <c r="AI77" s="865"/>
      <c r="AJ77" s="815"/>
      <c r="AK77" s="866">
        <v>100.746</v>
      </c>
      <c r="AL77" s="865"/>
      <c r="AM77" s="865"/>
      <c r="AN77" s="865"/>
      <c r="AO77" s="815"/>
      <c r="AP77" s="816" t="s">
        <v>561</v>
      </c>
      <c r="AQ77" s="816"/>
      <c r="AR77" s="816"/>
      <c r="AS77" s="816"/>
      <c r="AT77" s="816"/>
      <c r="AU77" s="816" t="s">
        <v>561</v>
      </c>
      <c r="AV77" s="816"/>
      <c r="AW77" s="816"/>
      <c r="AX77" s="816"/>
      <c r="AY77" s="816"/>
      <c r="AZ77" s="862"/>
      <c r="BA77" s="862"/>
      <c r="BB77" s="862"/>
      <c r="BC77" s="862"/>
      <c r="BD77" s="863"/>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197"/>
    </row>
    <row r="78" spans="1:131" s="198" customFormat="1" ht="26.25" customHeight="1">
      <c r="A78" s="212">
        <v>11</v>
      </c>
      <c r="B78" s="858" t="s">
        <v>556</v>
      </c>
      <c r="C78" s="859"/>
      <c r="D78" s="859"/>
      <c r="E78" s="859"/>
      <c r="F78" s="859"/>
      <c r="G78" s="859"/>
      <c r="H78" s="859"/>
      <c r="I78" s="859"/>
      <c r="J78" s="859"/>
      <c r="K78" s="859"/>
      <c r="L78" s="859"/>
      <c r="M78" s="859"/>
      <c r="N78" s="859"/>
      <c r="O78" s="859"/>
      <c r="P78" s="860"/>
      <c r="Q78" s="861">
        <v>63.762</v>
      </c>
      <c r="R78" s="816"/>
      <c r="S78" s="816"/>
      <c r="T78" s="816"/>
      <c r="U78" s="816"/>
      <c r="V78" s="816">
        <v>48.865000000000002</v>
      </c>
      <c r="W78" s="816"/>
      <c r="X78" s="816"/>
      <c r="Y78" s="816"/>
      <c r="Z78" s="816"/>
      <c r="AA78" s="816">
        <v>14.897</v>
      </c>
      <c r="AB78" s="816"/>
      <c r="AC78" s="816"/>
      <c r="AD78" s="816"/>
      <c r="AE78" s="816"/>
      <c r="AF78" s="816">
        <v>14.897</v>
      </c>
      <c r="AG78" s="816"/>
      <c r="AH78" s="816"/>
      <c r="AI78" s="816"/>
      <c r="AJ78" s="816"/>
      <c r="AK78" s="816">
        <v>10</v>
      </c>
      <c r="AL78" s="816"/>
      <c r="AM78" s="816"/>
      <c r="AN78" s="816"/>
      <c r="AO78" s="816"/>
      <c r="AP78" s="816" t="s">
        <v>561</v>
      </c>
      <c r="AQ78" s="816"/>
      <c r="AR78" s="816"/>
      <c r="AS78" s="816"/>
      <c r="AT78" s="816"/>
      <c r="AU78" s="816" t="s">
        <v>561</v>
      </c>
      <c r="AV78" s="816"/>
      <c r="AW78" s="816"/>
      <c r="AX78" s="816"/>
      <c r="AY78" s="816"/>
      <c r="AZ78" s="862"/>
      <c r="BA78" s="862"/>
      <c r="BB78" s="862"/>
      <c r="BC78" s="862"/>
      <c r="BD78" s="863"/>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197"/>
    </row>
    <row r="79" spans="1:131" s="198" customFormat="1" ht="26.25" customHeight="1">
      <c r="A79" s="212">
        <v>12</v>
      </c>
      <c r="B79" s="858" t="s">
        <v>557</v>
      </c>
      <c r="C79" s="859"/>
      <c r="D79" s="859"/>
      <c r="E79" s="859"/>
      <c r="F79" s="859"/>
      <c r="G79" s="859"/>
      <c r="H79" s="859"/>
      <c r="I79" s="859"/>
      <c r="J79" s="859"/>
      <c r="K79" s="859"/>
      <c r="L79" s="859"/>
      <c r="M79" s="859"/>
      <c r="N79" s="859"/>
      <c r="O79" s="859"/>
      <c r="P79" s="860"/>
      <c r="Q79" s="861">
        <v>4.2640000000000002</v>
      </c>
      <c r="R79" s="816"/>
      <c r="S79" s="816"/>
      <c r="T79" s="816"/>
      <c r="U79" s="816"/>
      <c r="V79" s="816">
        <v>0.77300000000000002</v>
      </c>
      <c r="W79" s="816"/>
      <c r="X79" s="816"/>
      <c r="Y79" s="816"/>
      <c r="Z79" s="816"/>
      <c r="AA79" s="816">
        <v>3.4910000000000001</v>
      </c>
      <c r="AB79" s="816"/>
      <c r="AC79" s="816"/>
      <c r="AD79" s="816"/>
      <c r="AE79" s="816"/>
      <c r="AF79" s="816">
        <v>3.4910000000000001</v>
      </c>
      <c r="AG79" s="816"/>
      <c r="AH79" s="816"/>
      <c r="AI79" s="816"/>
      <c r="AJ79" s="816"/>
      <c r="AK79" s="816" t="s">
        <v>545</v>
      </c>
      <c r="AL79" s="816"/>
      <c r="AM79" s="816"/>
      <c r="AN79" s="816"/>
      <c r="AO79" s="816"/>
      <c r="AP79" s="816" t="s">
        <v>561</v>
      </c>
      <c r="AQ79" s="816"/>
      <c r="AR79" s="816"/>
      <c r="AS79" s="816"/>
      <c r="AT79" s="816"/>
      <c r="AU79" s="816" t="s">
        <v>561</v>
      </c>
      <c r="AV79" s="816"/>
      <c r="AW79" s="816"/>
      <c r="AX79" s="816"/>
      <c r="AY79" s="816"/>
      <c r="AZ79" s="862"/>
      <c r="BA79" s="862"/>
      <c r="BB79" s="862"/>
      <c r="BC79" s="862"/>
      <c r="BD79" s="863"/>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197"/>
    </row>
    <row r="80" spans="1:131" s="198" customFormat="1" ht="26.25" customHeight="1">
      <c r="A80" s="212">
        <v>13</v>
      </c>
      <c r="B80" s="858" t="s">
        <v>558</v>
      </c>
      <c r="C80" s="859"/>
      <c r="D80" s="859"/>
      <c r="E80" s="859"/>
      <c r="F80" s="859"/>
      <c r="G80" s="859"/>
      <c r="H80" s="859"/>
      <c r="I80" s="859"/>
      <c r="J80" s="859"/>
      <c r="K80" s="859"/>
      <c r="L80" s="859"/>
      <c r="M80" s="859"/>
      <c r="N80" s="859"/>
      <c r="O80" s="859"/>
      <c r="P80" s="860"/>
      <c r="Q80" s="861">
        <v>474</v>
      </c>
      <c r="R80" s="816"/>
      <c r="S80" s="816"/>
      <c r="T80" s="816"/>
      <c r="U80" s="816"/>
      <c r="V80" s="816">
        <v>452</v>
      </c>
      <c r="W80" s="816"/>
      <c r="X80" s="816"/>
      <c r="Y80" s="816"/>
      <c r="Z80" s="816"/>
      <c r="AA80" s="816">
        <v>22.027000000000001</v>
      </c>
      <c r="AB80" s="816"/>
      <c r="AC80" s="816"/>
      <c r="AD80" s="816"/>
      <c r="AE80" s="816"/>
      <c r="AF80" s="816">
        <v>22.027000000000001</v>
      </c>
      <c r="AG80" s="816"/>
      <c r="AH80" s="816"/>
      <c r="AI80" s="816"/>
      <c r="AJ80" s="816"/>
      <c r="AK80" s="816" t="s">
        <v>563</v>
      </c>
      <c r="AL80" s="816"/>
      <c r="AM80" s="816"/>
      <c r="AN80" s="816"/>
      <c r="AO80" s="816"/>
      <c r="AP80" s="816" t="s">
        <v>561</v>
      </c>
      <c r="AQ80" s="816"/>
      <c r="AR80" s="816"/>
      <c r="AS80" s="816"/>
      <c r="AT80" s="816"/>
      <c r="AU80" s="816" t="s">
        <v>561</v>
      </c>
      <c r="AV80" s="816"/>
      <c r="AW80" s="816"/>
      <c r="AX80" s="816"/>
      <c r="AY80" s="816"/>
      <c r="AZ80" s="862"/>
      <c r="BA80" s="862"/>
      <c r="BB80" s="862"/>
      <c r="BC80" s="862"/>
      <c r="BD80" s="863"/>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197"/>
    </row>
    <row r="81" spans="1:131" s="198" customFormat="1" ht="26.25" customHeight="1">
      <c r="A81" s="212">
        <v>14</v>
      </c>
      <c r="B81" s="858" t="s">
        <v>559</v>
      </c>
      <c r="C81" s="859"/>
      <c r="D81" s="859"/>
      <c r="E81" s="859"/>
      <c r="F81" s="859"/>
      <c r="G81" s="859"/>
      <c r="H81" s="859"/>
      <c r="I81" s="859"/>
      <c r="J81" s="859"/>
      <c r="K81" s="859"/>
      <c r="L81" s="859"/>
      <c r="M81" s="859"/>
      <c r="N81" s="859"/>
      <c r="O81" s="859"/>
      <c r="P81" s="860"/>
      <c r="Q81" s="861">
        <v>92567</v>
      </c>
      <c r="R81" s="816"/>
      <c r="S81" s="816"/>
      <c r="T81" s="816"/>
      <c r="U81" s="816"/>
      <c r="V81" s="816">
        <v>90814</v>
      </c>
      <c r="W81" s="816"/>
      <c r="X81" s="816"/>
      <c r="Y81" s="816"/>
      <c r="Z81" s="816"/>
      <c r="AA81" s="816">
        <v>1753.2650000000001</v>
      </c>
      <c r="AB81" s="816"/>
      <c r="AC81" s="816"/>
      <c r="AD81" s="816"/>
      <c r="AE81" s="816"/>
      <c r="AF81" s="816">
        <v>1753.2650000000001</v>
      </c>
      <c r="AG81" s="816"/>
      <c r="AH81" s="816"/>
      <c r="AI81" s="816"/>
      <c r="AJ81" s="816"/>
      <c r="AK81" s="816">
        <v>941</v>
      </c>
      <c r="AL81" s="816"/>
      <c r="AM81" s="816"/>
      <c r="AN81" s="816"/>
      <c r="AO81" s="816"/>
      <c r="AP81" s="816" t="s">
        <v>561</v>
      </c>
      <c r="AQ81" s="816"/>
      <c r="AR81" s="816"/>
      <c r="AS81" s="816"/>
      <c r="AT81" s="816"/>
      <c r="AU81" s="816" t="s">
        <v>561</v>
      </c>
      <c r="AV81" s="816"/>
      <c r="AW81" s="816"/>
      <c r="AX81" s="816"/>
      <c r="AY81" s="816"/>
      <c r="AZ81" s="862"/>
      <c r="BA81" s="862"/>
      <c r="BB81" s="862"/>
      <c r="BC81" s="862"/>
      <c r="BD81" s="863"/>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197"/>
    </row>
    <row r="82" spans="1:131" s="198" customFormat="1" ht="26.25" customHeight="1">
      <c r="A82" s="212">
        <v>15</v>
      </c>
      <c r="B82" s="858" t="s">
        <v>560</v>
      </c>
      <c r="C82" s="859"/>
      <c r="D82" s="859"/>
      <c r="E82" s="859"/>
      <c r="F82" s="859"/>
      <c r="G82" s="859"/>
      <c r="H82" s="859"/>
      <c r="I82" s="859"/>
      <c r="J82" s="859"/>
      <c r="K82" s="859"/>
      <c r="L82" s="859"/>
      <c r="M82" s="859"/>
      <c r="N82" s="859"/>
      <c r="O82" s="859"/>
      <c r="P82" s="860"/>
      <c r="Q82" s="861">
        <v>136</v>
      </c>
      <c r="R82" s="816"/>
      <c r="S82" s="816"/>
      <c r="T82" s="816"/>
      <c r="U82" s="816"/>
      <c r="V82" s="816">
        <v>77</v>
      </c>
      <c r="W82" s="816"/>
      <c r="X82" s="816"/>
      <c r="Y82" s="816"/>
      <c r="Z82" s="816"/>
      <c r="AA82" s="816">
        <v>59</v>
      </c>
      <c r="AB82" s="816"/>
      <c r="AC82" s="816"/>
      <c r="AD82" s="816"/>
      <c r="AE82" s="816"/>
      <c r="AF82" s="816">
        <v>59</v>
      </c>
      <c r="AG82" s="816"/>
      <c r="AH82" s="816"/>
      <c r="AI82" s="816"/>
      <c r="AJ82" s="816"/>
      <c r="AK82" s="816">
        <v>12</v>
      </c>
      <c r="AL82" s="816"/>
      <c r="AM82" s="816"/>
      <c r="AN82" s="816"/>
      <c r="AO82" s="816"/>
      <c r="AP82" s="816" t="s">
        <v>561</v>
      </c>
      <c r="AQ82" s="816"/>
      <c r="AR82" s="816"/>
      <c r="AS82" s="816"/>
      <c r="AT82" s="816"/>
      <c r="AU82" s="816" t="s">
        <v>561</v>
      </c>
      <c r="AV82" s="816"/>
      <c r="AW82" s="816"/>
      <c r="AX82" s="816"/>
      <c r="AY82" s="816"/>
      <c r="AZ82" s="862"/>
      <c r="BA82" s="862"/>
      <c r="BB82" s="862"/>
      <c r="BC82" s="862"/>
      <c r="BD82" s="863"/>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197"/>
    </row>
    <row r="83" spans="1:131" s="198" customFormat="1" ht="26.25" customHeight="1">
      <c r="A83" s="212">
        <v>16</v>
      </c>
      <c r="B83" s="858"/>
      <c r="C83" s="859"/>
      <c r="D83" s="859"/>
      <c r="E83" s="859"/>
      <c r="F83" s="859"/>
      <c r="G83" s="859"/>
      <c r="H83" s="859"/>
      <c r="I83" s="859"/>
      <c r="J83" s="859"/>
      <c r="K83" s="859"/>
      <c r="L83" s="859"/>
      <c r="M83" s="859"/>
      <c r="N83" s="859"/>
      <c r="O83" s="859"/>
      <c r="P83" s="860"/>
      <c r="Q83" s="861"/>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2"/>
      <c r="BA83" s="862"/>
      <c r="BB83" s="862"/>
      <c r="BC83" s="862"/>
      <c r="BD83" s="863"/>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197"/>
    </row>
    <row r="84" spans="1:131" s="198" customFormat="1" ht="26.25" customHeight="1">
      <c r="A84" s="212">
        <v>17</v>
      </c>
      <c r="B84" s="858"/>
      <c r="C84" s="859"/>
      <c r="D84" s="859"/>
      <c r="E84" s="859"/>
      <c r="F84" s="859"/>
      <c r="G84" s="859"/>
      <c r="H84" s="859"/>
      <c r="I84" s="859"/>
      <c r="J84" s="859"/>
      <c r="K84" s="859"/>
      <c r="L84" s="859"/>
      <c r="M84" s="859"/>
      <c r="N84" s="859"/>
      <c r="O84" s="859"/>
      <c r="P84" s="860"/>
      <c r="Q84" s="861"/>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2"/>
      <c r="BA84" s="862"/>
      <c r="BB84" s="862"/>
      <c r="BC84" s="862"/>
      <c r="BD84" s="863"/>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197"/>
    </row>
    <row r="85" spans="1:131" s="198" customFormat="1" ht="26.25" customHeight="1">
      <c r="A85" s="212">
        <v>18</v>
      </c>
      <c r="B85" s="858"/>
      <c r="C85" s="859"/>
      <c r="D85" s="859"/>
      <c r="E85" s="859"/>
      <c r="F85" s="859"/>
      <c r="G85" s="859"/>
      <c r="H85" s="859"/>
      <c r="I85" s="859"/>
      <c r="J85" s="859"/>
      <c r="K85" s="859"/>
      <c r="L85" s="859"/>
      <c r="M85" s="859"/>
      <c r="N85" s="859"/>
      <c r="O85" s="859"/>
      <c r="P85" s="860"/>
      <c r="Q85" s="861"/>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2"/>
      <c r="BA85" s="862"/>
      <c r="BB85" s="862"/>
      <c r="BC85" s="862"/>
      <c r="BD85" s="863"/>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197"/>
    </row>
    <row r="86" spans="1:131" s="198" customFormat="1" ht="26.25" customHeight="1">
      <c r="A86" s="212">
        <v>19</v>
      </c>
      <c r="B86" s="858"/>
      <c r="C86" s="859"/>
      <c r="D86" s="859"/>
      <c r="E86" s="859"/>
      <c r="F86" s="859"/>
      <c r="G86" s="859"/>
      <c r="H86" s="859"/>
      <c r="I86" s="859"/>
      <c r="J86" s="859"/>
      <c r="K86" s="859"/>
      <c r="L86" s="859"/>
      <c r="M86" s="859"/>
      <c r="N86" s="859"/>
      <c r="O86" s="859"/>
      <c r="P86" s="860"/>
      <c r="Q86" s="861"/>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2"/>
      <c r="BA86" s="862"/>
      <c r="BB86" s="862"/>
      <c r="BC86" s="862"/>
      <c r="BD86" s="863"/>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197"/>
    </row>
    <row r="87" spans="1:131" s="198" customFormat="1" ht="26.25" customHeight="1">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197"/>
    </row>
    <row r="88" spans="1:131" s="198" customFormat="1" ht="26.25" customHeight="1" thickBot="1">
      <c r="A88" s="215" t="s">
        <v>375</v>
      </c>
      <c r="B88" s="776" t="s">
        <v>405</v>
      </c>
      <c r="C88" s="777"/>
      <c r="D88" s="777"/>
      <c r="E88" s="777"/>
      <c r="F88" s="777"/>
      <c r="G88" s="777"/>
      <c r="H88" s="777"/>
      <c r="I88" s="777"/>
      <c r="J88" s="777"/>
      <c r="K88" s="777"/>
      <c r="L88" s="777"/>
      <c r="M88" s="777"/>
      <c r="N88" s="777"/>
      <c r="O88" s="777"/>
      <c r="P88" s="778"/>
      <c r="Q88" s="823"/>
      <c r="R88" s="824"/>
      <c r="S88" s="824"/>
      <c r="T88" s="824"/>
      <c r="U88" s="824"/>
      <c r="V88" s="824"/>
      <c r="W88" s="824"/>
      <c r="X88" s="824"/>
      <c r="Y88" s="824"/>
      <c r="Z88" s="824"/>
      <c r="AA88" s="824"/>
      <c r="AB88" s="824"/>
      <c r="AC88" s="824"/>
      <c r="AD88" s="824"/>
      <c r="AE88" s="824"/>
      <c r="AF88" s="827">
        <v>1981</v>
      </c>
      <c r="AG88" s="827"/>
      <c r="AH88" s="827"/>
      <c r="AI88" s="827"/>
      <c r="AJ88" s="827"/>
      <c r="AK88" s="824"/>
      <c r="AL88" s="824"/>
      <c r="AM88" s="824"/>
      <c r="AN88" s="824"/>
      <c r="AO88" s="824"/>
      <c r="AP88" s="827">
        <v>1228</v>
      </c>
      <c r="AQ88" s="827"/>
      <c r="AR88" s="827"/>
      <c r="AS88" s="827"/>
      <c r="AT88" s="827"/>
      <c r="AU88" s="827">
        <v>724</v>
      </c>
      <c r="AV88" s="827"/>
      <c r="AW88" s="827"/>
      <c r="AX88" s="827"/>
      <c r="AY88" s="827"/>
      <c r="AZ88" s="832"/>
      <c r="BA88" s="832"/>
      <c r="BB88" s="832"/>
      <c r="BC88" s="832"/>
      <c r="BD88" s="833"/>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375</v>
      </c>
      <c r="BR102" s="776" t="s">
        <v>406</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100</v>
      </c>
      <c r="CS102" s="835"/>
      <c r="CT102" s="835"/>
      <c r="CU102" s="835"/>
      <c r="CV102" s="878"/>
      <c r="CW102" s="877">
        <v>2.7</v>
      </c>
      <c r="CX102" s="835"/>
      <c r="CY102" s="835"/>
      <c r="CZ102" s="835"/>
      <c r="DA102" s="878"/>
      <c r="DB102" s="877" t="s">
        <v>564</v>
      </c>
      <c r="DC102" s="835"/>
      <c r="DD102" s="835"/>
      <c r="DE102" s="835"/>
      <c r="DF102" s="878"/>
      <c r="DG102" s="877"/>
      <c r="DH102" s="835"/>
      <c r="DI102" s="835"/>
      <c r="DJ102" s="835"/>
      <c r="DK102" s="878"/>
      <c r="DL102" s="877"/>
      <c r="DM102" s="835"/>
      <c r="DN102" s="835"/>
      <c r="DO102" s="835"/>
      <c r="DP102" s="878"/>
      <c r="DQ102" s="877"/>
      <c r="DR102" s="835"/>
      <c r="DS102" s="835"/>
      <c r="DT102" s="835"/>
      <c r="DU102" s="878"/>
      <c r="DV102" s="903"/>
      <c r="DW102" s="904"/>
      <c r="DX102" s="904"/>
      <c r="DY102" s="904"/>
      <c r="DZ102" s="90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407</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408</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8" t="s">
        <v>411</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412</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c r="A109" s="901" t="s">
        <v>413</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414</v>
      </c>
      <c r="AB109" s="880"/>
      <c r="AC109" s="880"/>
      <c r="AD109" s="880"/>
      <c r="AE109" s="881"/>
      <c r="AF109" s="879" t="s">
        <v>287</v>
      </c>
      <c r="AG109" s="880"/>
      <c r="AH109" s="880"/>
      <c r="AI109" s="880"/>
      <c r="AJ109" s="881"/>
      <c r="AK109" s="879" t="s">
        <v>286</v>
      </c>
      <c r="AL109" s="880"/>
      <c r="AM109" s="880"/>
      <c r="AN109" s="880"/>
      <c r="AO109" s="881"/>
      <c r="AP109" s="879" t="s">
        <v>415</v>
      </c>
      <c r="AQ109" s="880"/>
      <c r="AR109" s="880"/>
      <c r="AS109" s="880"/>
      <c r="AT109" s="882"/>
      <c r="AU109" s="901" t="s">
        <v>413</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414</v>
      </c>
      <c r="BR109" s="880"/>
      <c r="BS109" s="880"/>
      <c r="BT109" s="880"/>
      <c r="BU109" s="881"/>
      <c r="BV109" s="879" t="s">
        <v>287</v>
      </c>
      <c r="BW109" s="880"/>
      <c r="BX109" s="880"/>
      <c r="BY109" s="880"/>
      <c r="BZ109" s="881"/>
      <c r="CA109" s="879" t="s">
        <v>286</v>
      </c>
      <c r="CB109" s="880"/>
      <c r="CC109" s="880"/>
      <c r="CD109" s="880"/>
      <c r="CE109" s="881"/>
      <c r="CF109" s="902" t="s">
        <v>415</v>
      </c>
      <c r="CG109" s="902"/>
      <c r="CH109" s="902"/>
      <c r="CI109" s="902"/>
      <c r="CJ109" s="902"/>
      <c r="CK109" s="879" t="s">
        <v>416</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414</v>
      </c>
      <c r="DH109" s="880"/>
      <c r="DI109" s="880"/>
      <c r="DJ109" s="880"/>
      <c r="DK109" s="881"/>
      <c r="DL109" s="879" t="s">
        <v>287</v>
      </c>
      <c r="DM109" s="880"/>
      <c r="DN109" s="880"/>
      <c r="DO109" s="880"/>
      <c r="DP109" s="881"/>
      <c r="DQ109" s="879" t="s">
        <v>286</v>
      </c>
      <c r="DR109" s="880"/>
      <c r="DS109" s="880"/>
      <c r="DT109" s="880"/>
      <c r="DU109" s="881"/>
      <c r="DV109" s="879" t="s">
        <v>415</v>
      </c>
      <c r="DW109" s="880"/>
      <c r="DX109" s="880"/>
      <c r="DY109" s="880"/>
      <c r="DZ109" s="882"/>
    </row>
    <row r="110" spans="1:131" s="197" customFormat="1" ht="26.25" customHeight="1">
      <c r="A110" s="883" t="s">
        <v>417</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1402177</v>
      </c>
      <c r="AB110" s="887"/>
      <c r="AC110" s="887"/>
      <c r="AD110" s="887"/>
      <c r="AE110" s="888"/>
      <c r="AF110" s="889">
        <v>1420355</v>
      </c>
      <c r="AG110" s="887"/>
      <c r="AH110" s="887"/>
      <c r="AI110" s="887"/>
      <c r="AJ110" s="888"/>
      <c r="AK110" s="889">
        <v>1485621</v>
      </c>
      <c r="AL110" s="887"/>
      <c r="AM110" s="887"/>
      <c r="AN110" s="887"/>
      <c r="AO110" s="888"/>
      <c r="AP110" s="890">
        <v>24</v>
      </c>
      <c r="AQ110" s="891"/>
      <c r="AR110" s="891"/>
      <c r="AS110" s="891"/>
      <c r="AT110" s="892"/>
      <c r="AU110" s="893" t="s">
        <v>60</v>
      </c>
      <c r="AV110" s="894"/>
      <c r="AW110" s="894"/>
      <c r="AX110" s="894"/>
      <c r="AY110" s="895"/>
      <c r="AZ110" s="937" t="s">
        <v>418</v>
      </c>
      <c r="BA110" s="884"/>
      <c r="BB110" s="884"/>
      <c r="BC110" s="884"/>
      <c r="BD110" s="884"/>
      <c r="BE110" s="884"/>
      <c r="BF110" s="884"/>
      <c r="BG110" s="884"/>
      <c r="BH110" s="884"/>
      <c r="BI110" s="884"/>
      <c r="BJ110" s="884"/>
      <c r="BK110" s="884"/>
      <c r="BL110" s="884"/>
      <c r="BM110" s="884"/>
      <c r="BN110" s="884"/>
      <c r="BO110" s="884"/>
      <c r="BP110" s="885"/>
      <c r="BQ110" s="923">
        <v>17010524</v>
      </c>
      <c r="BR110" s="924"/>
      <c r="BS110" s="924"/>
      <c r="BT110" s="924"/>
      <c r="BU110" s="924"/>
      <c r="BV110" s="924">
        <v>17249141</v>
      </c>
      <c r="BW110" s="924"/>
      <c r="BX110" s="924"/>
      <c r="BY110" s="924"/>
      <c r="BZ110" s="924"/>
      <c r="CA110" s="924">
        <v>16970992</v>
      </c>
      <c r="CB110" s="924"/>
      <c r="CC110" s="924"/>
      <c r="CD110" s="924"/>
      <c r="CE110" s="924"/>
      <c r="CF110" s="938">
        <v>274.10000000000002</v>
      </c>
      <c r="CG110" s="939"/>
      <c r="CH110" s="939"/>
      <c r="CI110" s="939"/>
      <c r="CJ110" s="939"/>
      <c r="CK110" s="940" t="s">
        <v>419</v>
      </c>
      <c r="CL110" s="941"/>
      <c r="CM110" s="920" t="s">
        <v>420</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112</v>
      </c>
      <c r="DH110" s="924"/>
      <c r="DI110" s="924"/>
      <c r="DJ110" s="924"/>
      <c r="DK110" s="924"/>
      <c r="DL110" s="924" t="s">
        <v>112</v>
      </c>
      <c r="DM110" s="924"/>
      <c r="DN110" s="924"/>
      <c r="DO110" s="924"/>
      <c r="DP110" s="924"/>
      <c r="DQ110" s="924" t="s">
        <v>112</v>
      </c>
      <c r="DR110" s="924"/>
      <c r="DS110" s="924"/>
      <c r="DT110" s="924"/>
      <c r="DU110" s="924"/>
      <c r="DV110" s="925" t="s">
        <v>112</v>
      </c>
      <c r="DW110" s="925"/>
      <c r="DX110" s="925"/>
      <c r="DY110" s="925"/>
      <c r="DZ110" s="926"/>
    </row>
    <row r="111" spans="1:131" s="197" customFormat="1" ht="26.25" customHeight="1">
      <c r="A111" s="927" t="s">
        <v>421</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112</v>
      </c>
      <c r="AB111" s="931"/>
      <c r="AC111" s="931"/>
      <c r="AD111" s="931"/>
      <c r="AE111" s="932"/>
      <c r="AF111" s="933" t="s">
        <v>112</v>
      </c>
      <c r="AG111" s="931"/>
      <c r="AH111" s="931"/>
      <c r="AI111" s="931"/>
      <c r="AJ111" s="932"/>
      <c r="AK111" s="933" t="s">
        <v>112</v>
      </c>
      <c r="AL111" s="931"/>
      <c r="AM111" s="931"/>
      <c r="AN111" s="931"/>
      <c r="AO111" s="932"/>
      <c r="AP111" s="934" t="s">
        <v>112</v>
      </c>
      <c r="AQ111" s="935"/>
      <c r="AR111" s="935"/>
      <c r="AS111" s="935"/>
      <c r="AT111" s="936"/>
      <c r="AU111" s="896"/>
      <c r="AV111" s="897"/>
      <c r="AW111" s="897"/>
      <c r="AX111" s="897"/>
      <c r="AY111" s="898"/>
      <c r="AZ111" s="946" t="s">
        <v>422</v>
      </c>
      <c r="BA111" s="947"/>
      <c r="BB111" s="947"/>
      <c r="BC111" s="947"/>
      <c r="BD111" s="947"/>
      <c r="BE111" s="947"/>
      <c r="BF111" s="947"/>
      <c r="BG111" s="947"/>
      <c r="BH111" s="947"/>
      <c r="BI111" s="947"/>
      <c r="BJ111" s="947"/>
      <c r="BK111" s="947"/>
      <c r="BL111" s="947"/>
      <c r="BM111" s="947"/>
      <c r="BN111" s="947"/>
      <c r="BO111" s="947"/>
      <c r="BP111" s="948"/>
      <c r="BQ111" s="916">
        <v>1136737</v>
      </c>
      <c r="BR111" s="917"/>
      <c r="BS111" s="917"/>
      <c r="BT111" s="917"/>
      <c r="BU111" s="917"/>
      <c r="BV111" s="917">
        <v>959887</v>
      </c>
      <c r="BW111" s="917"/>
      <c r="BX111" s="917"/>
      <c r="BY111" s="917"/>
      <c r="BZ111" s="917"/>
      <c r="CA111" s="917">
        <v>774144</v>
      </c>
      <c r="CB111" s="917"/>
      <c r="CC111" s="917"/>
      <c r="CD111" s="917"/>
      <c r="CE111" s="917"/>
      <c r="CF111" s="911">
        <v>12.5</v>
      </c>
      <c r="CG111" s="912"/>
      <c r="CH111" s="912"/>
      <c r="CI111" s="912"/>
      <c r="CJ111" s="912"/>
      <c r="CK111" s="942"/>
      <c r="CL111" s="943"/>
      <c r="CM111" s="913" t="s">
        <v>423</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112</v>
      </c>
      <c r="DH111" s="917"/>
      <c r="DI111" s="917"/>
      <c r="DJ111" s="917"/>
      <c r="DK111" s="917"/>
      <c r="DL111" s="917" t="s">
        <v>112</v>
      </c>
      <c r="DM111" s="917"/>
      <c r="DN111" s="917"/>
      <c r="DO111" s="917"/>
      <c r="DP111" s="917"/>
      <c r="DQ111" s="917" t="s">
        <v>112</v>
      </c>
      <c r="DR111" s="917"/>
      <c r="DS111" s="917"/>
      <c r="DT111" s="917"/>
      <c r="DU111" s="917"/>
      <c r="DV111" s="918" t="s">
        <v>112</v>
      </c>
      <c r="DW111" s="918"/>
      <c r="DX111" s="918"/>
      <c r="DY111" s="918"/>
      <c r="DZ111" s="919"/>
    </row>
    <row r="112" spans="1:131" s="197" customFormat="1" ht="26.25" customHeight="1">
      <c r="A112" s="949" t="s">
        <v>424</v>
      </c>
      <c r="B112" s="950"/>
      <c r="C112" s="947" t="s">
        <v>425</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112</v>
      </c>
      <c r="AB112" s="956"/>
      <c r="AC112" s="956"/>
      <c r="AD112" s="956"/>
      <c r="AE112" s="957"/>
      <c r="AF112" s="958" t="s">
        <v>112</v>
      </c>
      <c r="AG112" s="956"/>
      <c r="AH112" s="956"/>
      <c r="AI112" s="956"/>
      <c r="AJ112" s="957"/>
      <c r="AK112" s="958" t="s">
        <v>112</v>
      </c>
      <c r="AL112" s="956"/>
      <c r="AM112" s="956"/>
      <c r="AN112" s="956"/>
      <c r="AO112" s="957"/>
      <c r="AP112" s="959" t="s">
        <v>112</v>
      </c>
      <c r="AQ112" s="960"/>
      <c r="AR112" s="960"/>
      <c r="AS112" s="960"/>
      <c r="AT112" s="961"/>
      <c r="AU112" s="896"/>
      <c r="AV112" s="897"/>
      <c r="AW112" s="897"/>
      <c r="AX112" s="897"/>
      <c r="AY112" s="898"/>
      <c r="AZ112" s="946" t="s">
        <v>426</v>
      </c>
      <c r="BA112" s="947"/>
      <c r="BB112" s="947"/>
      <c r="BC112" s="947"/>
      <c r="BD112" s="947"/>
      <c r="BE112" s="947"/>
      <c r="BF112" s="947"/>
      <c r="BG112" s="947"/>
      <c r="BH112" s="947"/>
      <c r="BI112" s="947"/>
      <c r="BJ112" s="947"/>
      <c r="BK112" s="947"/>
      <c r="BL112" s="947"/>
      <c r="BM112" s="947"/>
      <c r="BN112" s="947"/>
      <c r="BO112" s="947"/>
      <c r="BP112" s="948"/>
      <c r="BQ112" s="916">
        <v>5686666</v>
      </c>
      <c r="BR112" s="917"/>
      <c r="BS112" s="917"/>
      <c r="BT112" s="917"/>
      <c r="BU112" s="917"/>
      <c r="BV112" s="917">
        <v>5347700</v>
      </c>
      <c r="BW112" s="917"/>
      <c r="BX112" s="917"/>
      <c r="BY112" s="917"/>
      <c r="BZ112" s="917"/>
      <c r="CA112" s="917">
        <v>5045805</v>
      </c>
      <c r="CB112" s="917"/>
      <c r="CC112" s="917"/>
      <c r="CD112" s="917"/>
      <c r="CE112" s="917"/>
      <c r="CF112" s="911">
        <v>81.5</v>
      </c>
      <c r="CG112" s="912"/>
      <c r="CH112" s="912"/>
      <c r="CI112" s="912"/>
      <c r="CJ112" s="912"/>
      <c r="CK112" s="942"/>
      <c r="CL112" s="943"/>
      <c r="CM112" s="913" t="s">
        <v>427</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112</v>
      </c>
      <c r="DH112" s="917"/>
      <c r="DI112" s="917"/>
      <c r="DJ112" s="917"/>
      <c r="DK112" s="917"/>
      <c r="DL112" s="917" t="s">
        <v>112</v>
      </c>
      <c r="DM112" s="917"/>
      <c r="DN112" s="917"/>
      <c r="DO112" s="917"/>
      <c r="DP112" s="917"/>
      <c r="DQ112" s="917" t="s">
        <v>112</v>
      </c>
      <c r="DR112" s="917"/>
      <c r="DS112" s="917"/>
      <c r="DT112" s="917"/>
      <c r="DU112" s="917"/>
      <c r="DV112" s="918" t="s">
        <v>112</v>
      </c>
      <c r="DW112" s="918"/>
      <c r="DX112" s="918"/>
      <c r="DY112" s="918"/>
      <c r="DZ112" s="919"/>
    </row>
    <row r="113" spans="1:130" s="197" customFormat="1" ht="26.25" customHeight="1">
      <c r="A113" s="951"/>
      <c r="B113" s="952"/>
      <c r="C113" s="947" t="s">
        <v>428</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338392</v>
      </c>
      <c r="AB113" s="931"/>
      <c r="AC113" s="931"/>
      <c r="AD113" s="931"/>
      <c r="AE113" s="932"/>
      <c r="AF113" s="933">
        <v>339379</v>
      </c>
      <c r="AG113" s="931"/>
      <c r="AH113" s="931"/>
      <c r="AI113" s="931"/>
      <c r="AJ113" s="932"/>
      <c r="AK113" s="933">
        <v>295152</v>
      </c>
      <c r="AL113" s="931"/>
      <c r="AM113" s="931"/>
      <c r="AN113" s="931"/>
      <c r="AO113" s="932"/>
      <c r="AP113" s="934">
        <v>4.8</v>
      </c>
      <c r="AQ113" s="935"/>
      <c r="AR113" s="935"/>
      <c r="AS113" s="935"/>
      <c r="AT113" s="936"/>
      <c r="AU113" s="896"/>
      <c r="AV113" s="897"/>
      <c r="AW113" s="897"/>
      <c r="AX113" s="897"/>
      <c r="AY113" s="898"/>
      <c r="AZ113" s="946" t="s">
        <v>429</v>
      </c>
      <c r="BA113" s="947"/>
      <c r="BB113" s="947"/>
      <c r="BC113" s="947"/>
      <c r="BD113" s="947"/>
      <c r="BE113" s="947"/>
      <c r="BF113" s="947"/>
      <c r="BG113" s="947"/>
      <c r="BH113" s="947"/>
      <c r="BI113" s="947"/>
      <c r="BJ113" s="947"/>
      <c r="BK113" s="947"/>
      <c r="BL113" s="947"/>
      <c r="BM113" s="947"/>
      <c r="BN113" s="947"/>
      <c r="BO113" s="947"/>
      <c r="BP113" s="948"/>
      <c r="BQ113" s="916">
        <v>116702</v>
      </c>
      <c r="BR113" s="917"/>
      <c r="BS113" s="917"/>
      <c r="BT113" s="917"/>
      <c r="BU113" s="917"/>
      <c r="BV113" s="917">
        <v>344979</v>
      </c>
      <c r="BW113" s="917"/>
      <c r="BX113" s="917"/>
      <c r="BY113" s="917"/>
      <c r="BZ113" s="917"/>
      <c r="CA113" s="917">
        <v>750140</v>
      </c>
      <c r="CB113" s="917"/>
      <c r="CC113" s="917"/>
      <c r="CD113" s="917"/>
      <c r="CE113" s="917"/>
      <c r="CF113" s="911">
        <v>12.1</v>
      </c>
      <c r="CG113" s="912"/>
      <c r="CH113" s="912"/>
      <c r="CI113" s="912"/>
      <c r="CJ113" s="912"/>
      <c r="CK113" s="942"/>
      <c r="CL113" s="943"/>
      <c r="CM113" s="913" t="s">
        <v>430</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t="s">
        <v>112</v>
      </c>
      <c r="DH113" s="956"/>
      <c r="DI113" s="956"/>
      <c r="DJ113" s="956"/>
      <c r="DK113" s="957"/>
      <c r="DL113" s="958" t="s">
        <v>112</v>
      </c>
      <c r="DM113" s="956"/>
      <c r="DN113" s="956"/>
      <c r="DO113" s="956"/>
      <c r="DP113" s="957"/>
      <c r="DQ113" s="958" t="s">
        <v>112</v>
      </c>
      <c r="DR113" s="956"/>
      <c r="DS113" s="956"/>
      <c r="DT113" s="956"/>
      <c r="DU113" s="957"/>
      <c r="DV113" s="959" t="s">
        <v>112</v>
      </c>
      <c r="DW113" s="960"/>
      <c r="DX113" s="960"/>
      <c r="DY113" s="960"/>
      <c r="DZ113" s="961"/>
    </row>
    <row r="114" spans="1:130" s="197" customFormat="1" ht="26.25" customHeight="1">
      <c r="A114" s="951"/>
      <c r="B114" s="952"/>
      <c r="C114" s="947" t="s">
        <v>431</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v>36434</v>
      </c>
      <c r="AB114" s="956"/>
      <c r="AC114" s="956"/>
      <c r="AD114" s="956"/>
      <c r="AE114" s="957"/>
      <c r="AF114" s="958">
        <v>36681</v>
      </c>
      <c r="AG114" s="956"/>
      <c r="AH114" s="956"/>
      <c r="AI114" s="956"/>
      <c r="AJ114" s="957"/>
      <c r="AK114" s="958">
        <v>35966</v>
      </c>
      <c r="AL114" s="956"/>
      <c r="AM114" s="956"/>
      <c r="AN114" s="956"/>
      <c r="AO114" s="957"/>
      <c r="AP114" s="959">
        <v>0.6</v>
      </c>
      <c r="AQ114" s="960"/>
      <c r="AR114" s="960"/>
      <c r="AS114" s="960"/>
      <c r="AT114" s="961"/>
      <c r="AU114" s="896"/>
      <c r="AV114" s="897"/>
      <c r="AW114" s="897"/>
      <c r="AX114" s="897"/>
      <c r="AY114" s="898"/>
      <c r="AZ114" s="946" t="s">
        <v>432</v>
      </c>
      <c r="BA114" s="947"/>
      <c r="BB114" s="947"/>
      <c r="BC114" s="947"/>
      <c r="BD114" s="947"/>
      <c r="BE114" s="947"/>
      <c r="BF114" s="947"/>
      <c r="BG114" s="947"/>
      <c r="BH114" s="947"/>
      <c r="BI114" s="947"/>
      <c r="BJ114" s="947"/>
      <c r="BK114" s="947"/>
      <c r="BL114" s="947"/>
      <c r="BM114" s="947"/>
      <c r="BN114" s="947"/>
      <c r="BO114" s="947"/>
      <c r="BP114" s="948"/>
      <c r="BQ114" s="916">
        <v>1636331</v>
      </c>
      <c r="BR114" s="917"/>
      <c r="BS114" s="917"/>
      <c r="BT114" s="917"/>
      <c r="BU114" s="917"/>
      <c r="BV114" s="917">
        <v>1702690</v>
      </c>
      <c r="BW114" s="917"/>
      <c r="BX114" s="917"/>
      <c r="BY114" s="917"/>
      <c r="BZ114" s="917"/>
      <c r="CA114" s="917">
        <v>1676231</v>
      </c>
      <c r="CB114" s="917"/>
      <c r="CC114" s="917"/>
      <c r="CD114" s="917"/>
      <c r="CE114" s="917"/>
      <c r="CF114" s="911">
        <v>27.1</v>
      </c>
      <c r="CG114" s="912"/>
      <c r="CH114" s="912"/>
      <c r="CI114" s="912"/>
      <c r="CJ114" s="912"/>
      <c r="CK114" s="942"/>
      <c r="CL114" s="943"/>
      <c r="CM114" s="913" t="s">
        <v>433</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112</v>
      </c>
      <c r="DH114" s="956"/>
      <c r="DI114" s="956"/>
      <c r="DJ114" s="956"/>
      <c r="DK114" s="957"/>
      <c r="DL114" s="958" t="s">
        <v>112</v>
      </c>
      <c r="DM114" s="956"/>
      <c r="DN114" s="956"/>
      <c r="DO114" s="956"/>
      <c r="DP114" s="957"/>
      <c r="DQ114" s="958" t="s">
        <v>112</v>
      </c>
      <c r="DR114" s="956"/>
      <c r="DS114" s="956"/>
      <c r="DT114" s="956"/>
      <c r="DU114" s="957"/>
      <c r="DV114" s="959" t="s">
        <v>112</v>
      </c>
      <c r="DW114" s="960"/>
      <c r="DX114" s="960"/>
      <c r="DY114" s="960"/>
      <c r="DZ114" s="961"/>
    </row>
    <row r="115" spans="1:130" s="197" customFormat="1" ht="26.25" customHeight="1">
      <c r="A115" s="951"/>
      <c r="B115" s="952"/>
      <c r="C115" s="947" t="s">
        <v>434</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v>179436</v>
      </c>
      <c r="AB115" s="931"/>
      <c r="AC115" s="931"/>
      <c r="AD115" s="931"/>
      <c r="AE115" s="932"/>
      <c r="AF115" s="933">
        <v>216683</v>
      </c>
      <c r="AG115" s="931"/>
      <c r="AH115" s="931"/>
      <c r="AI115" s="931"/>
      <c r="AJ115" s="932"/>
      <c r="AK115" s="933">
        <v>185743</v>
      </c>
      <c r="AL115" s="931"/>
      <c r="AM115" s="931"/>
      <c r="AN115" s="931"/>
      <c r="AO115" s="932"/>
      <c r="AP115" s="934">
        <v>3</v>
      </c>
      <c r="AQ115" s="935"/>
      <c r="AR115" s="935"/>
      <c r="AS115" s="935"/>
      <c r="AT115" s="936"/>
      <c r="AU115" s="896"/>
      <c r="AV115" s="897"/>
      <c r="AW115" s="897"/>
      <c r="AX115" s="897"/>
      <c r="AY115" s="898"/>
      <c r="AZ115" s="946" t="s">
        <v>435</v>
      </c>
      <c r="BA115" s="947"/>
      <c r="BB115" s="947"/>
      <c r="BC115" s="947"/>
      <c r="BD115" s="947"/>
      <c r="BE115" s="947"/>
      <c r="BF115" s="947"/>
      <c r="BG115" s="947"/>
      <c r="BH115" s="947"/>
      <c r="BI115" s="947"/>
      <c r="BJ115" s="947"/>
      <c r="BK115" s="947"/>
      <c r="BL115" s="947"/>
      <c r="BM115" s="947"/>
      <c r="BN115" s="947"/>
      <c r="BO115" s="947"/>
      <c r="BP115" s="948"/>
      <c r="BQ115" s="916" t="s">
        <v>112</v>
      </c>
      <c r="BR115" s="917"/>
      <c r="BS115" s="917"/>
      <c r="BT115" s="917"/>
      <c r="BU115" s="917"/>
      <c r="BV115" s="917" t="s">
        <v>112</v>
      </c>
      <c r="BW115" s="917"/>
      <c r="BX115" s="917"/>
      <c r="BY115" s="917"/>
      <c r="BZ115" s="917"/>
      <c r="CA115" s="917" t="s">
        <v>112</v>
      </c>
      <c r="CB115" s="917"/>
      <c r="CC115" s="917"/>
      <c r="CD115" s="917"/>
      <c r="CE115" s="917"/>
      <c r="CF115" s="911" t="s">
        <v>112</v>
      </c>
      <c r="CG115" s="912"/>
      <c r="CH115" s="912"/>
      <c r="CI115" s="912"/>
      <c r="CJ115" s="912"/>
      <c r="CK115" s="942"/>
      <c r="CL115" s="943"/>
      <c r="CM115" s="946" t="s">
        <v>436</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v>235520</v>
      </c>
      <c r="DH115" s="956"/>
      <c r="DI115" s="956"/>
      <c r="DJ115" s="956"/>
      <c r="DK115" s="957"/>
      <c r="DL115" s="958">
        <v>118286</v>
      </c>
      <c r="DM115" s="956"/>
      <c r="DN115" s="956"/>
      <c r="DO115" s="956"/>
      <c r="DP115" s="957"/>
      <c r="DQ115" s="958">
        <v>33403</v>
      </c>
      <c r="DR115" s="956"/>
      <c r="DS115" s="956"/>
      <c r="DT115" s="956"/>
      <c r="DU115" s="957"/>
      <c r="DV115" s="959">
        <v>0.5</v>
      </c>
      <c r="DW115" s="960"/>
      <c r="DX115" s="960"/>
      <c r="DY115" s="960"/>
      <c r="DZ115" s="961"/>
    </row>
    <row r="116" spans="1:130" s="197" customFormat="1" ht="26.25" customHeight="1">
      <c r="A116" s="953"/>
      <c r="B116" s="954"/>
      <c r="C116" s="968" t="s">
        <v>437</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t="s">
        <v>112</v>
      </c>
      <c r="AB116" s="956"/>
      <c r="AC116" s="956"/>
      <c r="AD116" s="956"/>
      <c r="AE116" s="957"/>
      <c r="AF116" s="958" t="s">
        <v>112</v>
      </c>
      <c r="AG116" s="956"/>
      <c r="AH116" s="956"/>
      <c r="AI116" s="956"/>
      <c r="AJ116" s="957"/>
      <c r="AK116" s="958" t="s">
        <v>112</v>
      </c>
      <c r="AL116" s="956"/>
      <c r="AM116" s="956"/>
      <c r="AN116" s="956"/>
      <c r="AO116" s="957"/>
      <c r="AP116" s="959" t="s">
        <v>112</v>
      </c>
      <c r="AQ116" s="960"/>
      <c r="AR116" s="960"/>
      <c r="AS116" s="960"/>
      <c r="AT116" s="961"/>
      <c r="AU116" s="896"/>
      <c r="AV116" s="897"/>
      <c r="AW116" s="897"/>
      <c r="AX116" s="897"/>
      <c r="AY116" s="898"/>
      <c r="AZ116" s="946" t="s">
        <v>438</v>
      </c>
      <c r="BA116" s="947"/>
      <c r="BB116" s="947"/>
      <c r="BC116" s="947"/>
      <c r="BD116" s="947"/>
      <c r="BE116" s="947"/>
      <c r="BF116" s="947"/>
      <c r="BG116" s="947"/>
      <c r="BH116" s="947"/>
      <c r="BI116" s="947"/>
      <c r="BJ116" s="947"/>
      <c r="BK116" s="947"/>
      <c r="BL116" s="947"/>
      <c r="BM116" s="947"/>
      <c r="BN116" s="947"/>
      <c r="BO116" s="947"/>
      <c r="BP116" s="948"/>
      <c r="BQ116" s="916" t="s">
        <v>112</v>
      </c>
      <c r="BR116" s="917"/>
      <c r="BS116" s="917"/>
      <c r="BT116" s="917"/>
      <c r="BU116" s="917"/>
      <c r="BV116" s="917" t="s">
        <v>112</v>
      </c>
      <c r="BW116" s="917"/>
      <c r="BX116" s="917"/>
      <c r="BY116" s="917"/>
      <c r="BZ116" s="917"/>
      <c r="CA116" s="917" t="s">
        <v>112</v>
      </c>
      <c r="CB116" s="917"/>
      <c r="CC116" s="917"/>
      <c r="CD116" s="917"/>
      <c r="CE116" s="917"/>
      <c r="CF116" s="911" t="s">
        <v>112</v>
      </c>
      <c r="CG116" s="912"/>
      <c r="CH116" s="912"/>
      <c r="CI116" s="912"/>
      <c r="CJ116" s="912"/>
      <c r="CK116" s="942"/>
      <c r="CL116" s="943"/>
      <c r="CM116" s="913" t="s">
        <v>439</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t="s">
        <v>112</v>
      </c>
      <c r="DH116" s="956"/>
      <c r="DI116" s="956"/>
      <c r="DJ116" s="956"/>
      <c r="DK116" s="957"/>
      <c r="DL116" s="958" t="s">
        <v>112</v>
      </c>
      <c r="DM116" s="956"/>
      <c r="DN116" s="956"/>
      <c r="DO116" s="956"/>
      <c r="DP116" s="957"/>
      <c r="DQ116" s="958" t="s">
        <v>112</v>
      </c>
      <c r="DR116" s="956"/>
      <c r="DS116" s="956"/>
      <c r="DT116" s="956"/>
      <c r="DU116" s="957"/>
      <c r="DV116" s="959" t="s">
        <v>112</v>
      </c>
      <c r="DW116" s="960"/>
      <c r="DX116" s="960"/>
      <c r="DY116" s="960"/>
      <c r="DZ116" s="961"/>
    </row>
    <row r="117" spans="1:130" s="197" customFormat="1" ht="26.25" customHeight="1">
      <c r="A117" s="901" t="s">
        <v>171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90" t="s">
        <v>440</v>
      </c>
      <c r="Z117" s="881"/>
      <c r="AA117" s="993">
        <v>1956439</v>
      </c>
      <c r="AB117" s="963"/>
      <c r="AC117" s="963"/>
      <c r="AD117" s="963"/>
      <c r="AE117" s="964"/>
      <c r="AF117" s="962">
        <v>2013098</v>
      </c>
      <c r="AG117" s="963"/>
      <c r="AH117" s="963"/>
      <c r="AI117" s="963"/>
      <c r="AJ117" s="964"/>
      <c r="AK117" s="962">
        <v>2002482</v>
      </c>
      <c r="AL117" s="963"/>
      <c r="AM117" s="963"/>
      <c r="AN117" s="963"/>
      <c r="AO117" s="964"/>
      <c r="AP117" s="965"/>
      <c r="AQ117" s="966"/>
      <c r="AR117" s="966"/>
      <c r="AS117" s="966"/>
      <c r="AT117" s="967"/>
      <c r="AU117" s="896"/>
      <c r="AV117" s="897"/>
      <c r="AW117" s="897"/>
      <c r="AX117" s="897"/>
      <c r="AY117" s="898"/>
      <c r="AZ117" s="992" t="s">
        <v>441</v>
      </c>
      <c r="BA117" s="968"/>
      <c r="BB117" s="968"/>
      <c r="BC117" s="968"/>
      <c r="BD117" s="968"/>
      <c r="BE117" s="968"/>
      <c r="BF117" s="968"/>
      <c r="BG117" s="968"/>
      <c r="BH117" s="968"/>
      <c r="BI117" s="968"/>
      <c r="BJ117" s="968"/>
      <c r="BK117" s="968"/>
      <c r="BL117" s="968"/>
      <c r="BM117" s="968"/>
      <c r="BN117" s="968"/>
      <c r="BO117" s="968"/>
      <c r="BP117" s="969"/>
      <c r="BQ117" s="982" t="s">
        <v>112</v>
      </c>
      <c r="BR117" s="983"/>
      <c r="BS117" s="983"/>
      <c r="BT117" s="983"/>
      <c r="BU117" s="983"/>
      <c r="BV117" s="983" t="s">
        <v>112</v>
      </c>
      <c r="BW117" s="983"/>
      <c r="BX117" s="983"/>
      <c r="BY117" s="983"/>
      <c r="BZ117" s="983"/>
      <c r="CA117" s="983" t="s">
        <v>112</v>
      </c>
      <c r="CB117" s="983"/>
      <c r="CC117" s="983"/>
      <c r="CD117" s="983"/>
      <c r="CE117" s="983"/>
      <c r="CF117" s="911" t="s">
        <v>112</v>
      </c>
      <c r="CG117" s="912"/>
      <c r="CH117" s="912"/>
      <c r="CI117" s="912"/>
      <c r="CJ117" s="912"/>
      <c r="CK117" s="942"/>
      <c r="CL117" s="943"/>
      <c r="CM117" s="913" t="s">
        <v>442</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112</v>
      </c>
      <c r="DH117" s="956"/>
      <c r="DI117" s="956"/>
      <c r="DJ117" s="956"/>
      <c r="DK117" s="957"/>
      <c r="DL117" s="958" t="s">
        <v>112</v>
      </c>
      <c r="DM117" s="956"/>
      <c r="DN117" s="956"/>
      <c r="DO117" s="956"/>
      <c r="DP117" s="957"/>
      <c r="DQ117" s="958" t="s">
        <v>112</v>
      </c>
      <c r="DR117" s="956"/>
      <c r="DS117" s="956"/>
      <c r="DT117" s="956"/>
      <c r="DU117" s="957"/>
      <c r="DV117" s="959" t="s">
        <v>112</v>
      </c>
      <c r="DW117" s="960"/>
      <c r="DX117" s="960"/>
      <c r="DY117" s="960"/>
      <c r="DZ117" s="961"/>
    </row>
    <row r="118" spans="1:130" s="197" customFormat="1" ht="26.25" customHeight="1">
      <c r="A118" s="901" t="s">
        <v>416</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414</v>
      </c>
      <c r="AB118" s="880"/>
      <c r="AC118" s="880"/>
      <c r="AD118" s="880"/>
      <c r="AE118" s="881"/>
      <c r="AF118" s="879" t="s">
        <v>287</v>
      </c>
      <c r="AG118" s="880"/>
      <c r="AH118" s="880"/>
      <c r="AI118" s="880"/>
      <c r="AJ118" s="881"/>
      <c r="AK118" s="879" t="s">
        <v>286</v>
      </c>
      <c r="AL118" s="880"/>
      <c r="AM118" s="880"/>
      <c r="AN118" s="880"/>
      <c r="AO118" s="881"/>
      <c r="AP118" s="987" t="s">
        <v>415</v>
      </c>
      <c r="AQ118" s="988"/>
      <c r="AR118" s="988"/>
      <c r="AS118" s="988"/>
      <c r="AT118" s="989"/>
      <c r="AU118" s="899"/>
      <c r="AV118" s="900"/>
      <c r="AW118" s="900"/>
      <c r="AX118" s="900"/>
      <c r="AY118" s="900"/>
      <c r="AZ118" s="228" t="s">
        <v>171</v>
      </c>
      <c r="BA118" s="228"/>
      <c r="BB118" s="228"/>
      <c r="BC118" s="228"/>
      <c r="BD118" s="228"/>
      <c r="BE118" s="228"/>
      <c r="BF118" s="228"/>
      <c r="BG118" s="228"/>
      <c r="BH118" s="228"/>
      <c r="BI118" s="228"/>
      <c r="BJ118" s="228"/>
      <c r="BK118" s="228"/>
      <c r="BL118" s="228"/>
      <c r="BM118" s="228"/>
      <c r="BN118" s="228"/>
      <c r="BO118" s="990" t="s">
        <v>443</v>
      </c>
      <c r="BP118" s="991"/>
      <c r="BQ118" s="982">
        <v>25586960</v>
      </c>
      <c r="BR118" s="983"/>
      <c r="BS118" s="983"/>
      <c r="BT118" s="983"/>
      <c r="BU118" s="983"/>
      <c r="BV118" s="983">
        <v>25604397</v>
      </c>
      <c r="BW118" s="983"/>
      <c r="BX118" s="983"/>
      <c r="BY118" s="983"/>
      <c r="BZ118" s="983"/>
      <c r="CA118" s="983">
        <v>25217312</v>
      </c>
      <c r="CB118" s="983"/>
      <c r="CC118" s="983"/>
      <c r="CD118" s="983"/>
      <c r="CE118" s="983"/>
      <c r="CF118" s="984"/>
      <c r="CG118" s="985"/>
      <c r="CH118" s="985"/>
      <c r="CI118" s="985"/>
      <c r="CJ118" s="986"/>
      <c r="CK118" s="942"/>
      <c r="CL118" s="943"/>
      <c r="CM118" s="913" t="s">
        <v>444</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112</v>
      </c>
      <c r="DH118" s="956"/>
      <c r="DI118" s="956"/>
      <c r="DJ118" s="956"/>
      <c r="DK118" s="957"/>
      <c r="DL118" s="958" t="s">
        <v>112</v>
      </c>
      <c r="DM118" s="956"/>
      <c r="DN118" s="956"/>
      <c r="DO118" s="956"/>
      <c r="DP118" s="957"/>
      <c r="DQ118" s="958" t="s">
        <v>112</v>
      </c>
      <c r="DR118" s="956"/>
      <c r="DS118" s="956"/>
      <c r="DT118" s="956"/>
      <c r="DU118" s="957"/>
      <c r="DV118" s="959" t="s">
        <v>112</v>
      </c>
      <c r="DW118" s="960"/>
      <c r="DX118" s="960"/>
      <c r="DY118" s="960"/>
      <c r="DZ118" s="961"/>
    </row>
    <row r="119" spans="1:130" s="197" customFormat="1" ht="26.25" customHeight="1">
      <c r="A119" s="971" t="s">
        <v>419</v>
      </c>
      <c r="B119" s="941"/>
      <c r="C119" s="920" t="s">
        <v>420</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t="s">
        <v>112</v>
      </c>
      <c r="AB119" s="887"/>
      <c r="AC119" s="887"/>
      <c r="AD119" s="887"/>
      <c r="AE119" s="888"/>
      <c r="AF119" s="889" t="s">
        <v>112</v>
      </c>
      <c r="AG119" s="887"/>
      <c r="AH119" s="887"/>
      <c r="AI119" s="887"/>
      <c r="AJ119" s="888"/>
      <c r="AK119" s="889" t="s">
        <v>112</v>
      </c>
      <c r="AL119" s="887"/>
      <c r="AM119" s="887"/>
      <c r="AN119" s="887"/>
      <c r="AO119" s="888"/>
      <c r="AP119" s="890" t="s">
        <v>112</v>
      </c>
      <c r="AQ119" s="891"/>
      <c r="AR119" s="891"/>
      <c r="AS119" s="891"/>
      <c r="AT119" s="892"/>
      <c r="AU119" s="974" t="s">
        <v>445</v>
      </c>
      <c r="AV119" s="975"/>
      <c r="AW119" s="975"/>
      <c r="AX119" s="975"/>
      <c r="AY119" s="976"/>
      <c r="AZ119" s="937" t="s">
        <v>446</v>
      </c>
      <c r="BA119" s="884"/>
      <c r="BB119" s="884"/>
      <c r="BC119" s="884"/>
      <c r="BD119" s="884"/>
      <c r="BE119" s="884"/>
      <c r="BF119" s="884"/>
      <c r="BG119" s="884"/>
      <c r="BH119" s="884"/>
      <c r="BI119" s="884"/>
      <c r="BJ119" s="884"/>
      <c r="BK119" s="884"/>
      <c r="BL119" s="884"/>
      <c r="BM119" s="884"/>
      <c r="BN119" s="884"/>
      <c r="BO119" s="884"/>
      <c r="BP119" s="885"/>
      <c r="BQ119" s="923">
        <v>2883544</v>
      </c>
      <c r="BR119" s="924"/>
      <c r="BS119" s="924"/>
      <c r="BT119" s="924"/>
      <c r="BU119" s="924"/>
      <c r="BV119" s="924">
        <v>3136156</v>
      </c>
      <c r="BW119" s="924"/>
      <c r="BX119" s="924"/>
      <c r="BY119" s="924"/>
      <c r="BZ119" s="924"/>
      <c r="CA119" s="924">
        <v>3422921</v>
      </c>
      <c r="CB119" s="924"/>
      <c r="CC119" s="924"/>
      <c r="CD119" s="924"/>
      <c r="CE119" s="924"/>
      <c r="CF119" s="938">
        <v>55.3</v>
      </c>
      <c r="CG119" s="939"/>
      <c r="CH119" s="939"/>
      <c r="CI119" s="939"/>
      <c r="CJ119" s="939"/>
      <c r="CK119" s="944"/>
      <c r="CL119" s="945"/>
      <c r="CM119" s="1001" t="s">
        <v>447</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v>901217</v>
      </c>
      <c r="DH119" s="995"/>
      <c r="DI119" s="995"/>
      <c r="DJ119" s="995"/>
      <c r="DK119" s="996"/>
      <c r="DL119" s="997">
        <v>841601</v>
      </c>
      <c r="DM119" s="995"/>
      <c r="DN119" s="995"/>
      <c r="DO119" s="995"/>
      <c r="DP119" s="996"/>
      <c r="DQ119" s="997">
        <v>740741</v>
      </c>
      <c r="DR119" s="995"/>
      <c r="DS119" s="995"/>
      <c r="DT119" s="995"/>
      <c r="DU119" s="996"/>
      <c r="DV119" s="998">
        <v>12</v>
      </c>
      <c r="DW119" s="999"/>
      <c r="DX119" s="999"/>
      <c r="DY119" s="999"/>
      <c r="DZ119" s="1000"/>
    </row>
    <row r="120" spans="1:130" s="197" customFormat="1" ht="26.25" customHeight="1">
      <c r="A120" s="972"/>
      <c r="B120" s="943"/>
      <c r="C120" s="913" t="s">
        <v>423</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112</v>
      </c>
      <c r="AB120" s="956"/>
      <c r="AC120" s="956"/>
      <c r="AD120" s="956"/>
      <c r="AE120" s="957"/>
      <c r="AF120" s="958" t="s">
        <v>112</v>
      </c>
      <c r="AG120" s="956"/>
      <c r="AH120" s="956"/>
      <c r="AI120" s="956"/>
      <c r="AJ120" s="957"/>
      <c r="AK120" s="958" t="s">
        <v>112</v>
      </c>
      <c r="AL120" s="956"/>
      <c r="AM120" s="956"/>
      <c r="AN120" s="956"/>
      <c r="AO120" s="957"/>
      <c r="AP120" s="959" t="s">
        <v>112</v>
      </c>
      <c r="AQ120" s="960"/>
      <c r="AR120" s="960"/>
      <c r="AS120" s="960"/>
      <c r="AT120" s="961"/>
      <c r="AU120" s="977"/>
      <c r="AV120" s="978"/>
      <c r="AW120" s="978"/>
      <c r="AX120" s="978"/>
      <c r="AY120" s="979"/>
      <c r="AZ120" s="946" t="s">
        <v>448</v>
      </c>
      <c r="BA120" s="947"/>
      <c r="BB120" s="947"/>
      <c r="BC120" s="947"/>
      <c r="BD120" s="947"/>
      <c r="BE120" s="947"/>
      <c r="BF120" s="947"/>
      <c r="BG120" s="947"/>
      <c r="BH120" s="947"/>
      <c r="BI120" s="947"/>
      <c r="BJ120" s="947"/>
      <c r="BK120" s="947"/>
      <c r="BL120" s="947"/>
      <c r="BM120" s="947"/>
      <c r="BN120" s="947"/>
      <c r="BO120" s="947"/>
      <c r="BP120" s="948"/>
      <c r="BQ120" s="916">
        <v>284853</v>
      </c>
      <c r="BR120" s="917"/>
      <c r="BS120" s="917"/>
      <c r="BT120" s="917"/>
      <c r="BU120" s="917"/>
      <c r="BV120" s="917">
        <v>267978</v>
      </c>
      <c r="BW120" s="917"/>
      <c r="BX120" s="917"/>
      <c r="BY120" s="917"/>
      <c r="BZ120" s="917"/>
      <c r="CA120" s="917">
        <v>251677</v>
      </c>
      <c r="CB120" s="917"/>
      <c r="CC120" s="917"/>
      <c r="CD120" s="917"/>
      <c r="CE120" s="917"/>
      <c r="CF120" s="911">
        <v>4.0999999999999996</v>
      </c>
      <c r="CG120" s="912"/>
      <c r="CH120" s="912"/>
      <c r="CI120" s="912"/>
      <c r="CJ120" s="912"/>
      <c r="CK120" s="1010" t="s">
        <v>449</v>
      </c>
      <c r="CL120" s="1011"/>
      <c r="CM120" s="1011"/>
      <c r="CN120" s="1011"/>
      <c r="CO120" s="1012"/>
      <c r="CP120" s="1018" t="s">
        <v>398</v>
      </c>
      <c r="CQ120" s="1019"/>
      <c r="CR120" s="1019"/>
      <c r="CS120" s="1019"/>
      <c r="CT120" s="1019"/>
      <c r="CU120" s="1019"/>
      <c r="CV120" s="1019"/>
      <c r="CW120" s="1019"/>
      <c r="CX120" s="1019"/>
      <c r="CY120" s="1019"/>
      <c r="CZ120" s="1019"/>
      <c r="DA120" s="1019"/>
      <c r="DB120" s="1019"/>
      <c r="DC120" s="1019"/>
      <c r="DD120" s="1019"/>
      <c r="DE120" s="1019"/>
      <c r="DF120" s="1020"/>
      <c r="DG120" s="923">
        <v>4889734</v>
      </c>
      <c r="DH120" s="924"/>
      <c r="DI120" s="924"/>
      <c r="DJ120" s="924"/>
      <c r="DK120" s="924"/>
      <c r="DL120" s="924">
        <v>4538092</v>
      </c>
      <c r="DM120" s="924"/>
      <c r="DN120" s="924"/>
      <c r="DO120" s="924"/>
      <c r="DP120" s="924"/>
      <c r="DQ120" s="924">
        <v>4226269</v>
      </c>
      <c r="DR120" s="924"/>
      <c r="DS120" s="924"/>
      <c r="DT120" s="924"/>
      <c r="DU120" s="924"/>
      <c r="DV120" s="925">
        <v>68.3</v>
      </c>
      <c r="DW120" s="925"/>
      <c r="DX120" s="925"/>
      <c r="DY120" s="925"/>
      <c r="DZ120" s="926"/>
    </row>
    <row r="121" spans="1:130" s="197" customFormat="1" ht="26.25" customHeight="1">
      <c r="A121" s="972"/>
      <c r="B121" s="943"/>
      <c r="C121" s="1007" t="s">
        <v>450</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t="s">
        <v>112</v>
      </c>
      <c r="AB121" s="956"/>
      <c r="AC121" s="956"/>
      <c r="AD121" s="956"/>
      <c r="AE121" s="957"/>
      <c r="AF121" s="958" t="s">
        <v>112</v>
      </c>
      <c r="AG121" s="956"/>
      <c r="AH121" s="956"/>
      <c r="AI121" s="956"/>
      <c r="AJ121" s="957"/>
      <c r="AK121" s="958" t="s">
        <v>112</v>
      </c>
      <c r="AL121" s="956"/>
      <c r="AM121" s="956"/>
      <c r="AN121" s="956"/>
      <c r="AO121" s="957"/>
      <c r="AP121" s="959" t="s">
        <v>112</v>
      </c>
      <c r="AQ121" s="960"/>
      <c r="AR121" s="960"/>
      <c r="AS121" s="960"/>
      <c r="AT121" s="961"/>
      <c r="AU121" s="977"/>
      <c r="AV121" s="978"/>
      <c r="AW121" s="978"/>
      <c r="AX121" s="978"/>
      <c r="AY121" s="979"/>
      <c r="AZ121" s="992" t="s">
        <v>451</v>
      </c>
      <c r="BA121" s="968"/>
      <c r="BB121" s="968"/>
      <c r="BC121" s="968"/>
      <c r="BD121" s="968"/>
      <c r="BE121" s="968"/>
      <c r="BF121" s="968"/>
      <c r="BG121" s="968"/>
      <c r="BH121" s="968"/>
      <c r="BI121" s="968"/>
      <c r="BJ121" s="968"/>
      <c r="BK121" s="968"/>
      <c r="BL121" s="968"/>
      <c r="BM121" s="968"/>
      <c r="BN121" s="968"/>
      <c r="BO121" s="968"/>
      <c r="BP121" s="969"/>
      <c r="BQ121" s="982">
        <v>15817805</v>
      </c>
      <c r="BR121" s="983"/>
      <c r="BS121" s="983"/>
      <c r="BT121" s="983"/>
      <c r="BU121" s="983"/>
      <c r="BV121" s="983">
        <v>16511272</v>
      </c>
      <c r="BW121" s="983"/>
      <c r="BX121" s="983"/>
      <c r="BY121" s="983"/>
      <c r="BZ121" s="983"/>
      <c r="CA121" s="983">
        <v>16752230</v>
      </c>
      <c r="CB121" s="983"/>
      <c r="CC121" s="983"/>
      <c r="CD121" s="983"/>
      <c r="CE121" s="983"/>
      <c r="CF121" s="1021">
        <v>270.60000000000002</v>
      </c>
      <c r="CG121" s="1022"/>
      <c r="CH121" s="1022"/>
      <c r="CI121" s="1022"/>
      <c r="CJ121" s="1022"/>
      <c r="CK121" s="1013"/>
      <c r="CL121" s="1014"/>
      <c r="CM121" s="1014"/>
      <c r="CN121" s="1014"/>
      <c r="CO121" s="1015"/>
      <c r="CP121" s="1004" t="s">
        <v>397</v>
      </c>
      <c r="CQ121" s="1005"/>
      <c r="CR121" s="1005"/>
      <c r="CS121" s="1005"/>
      <c r="CT121" s="1005"/>
      <c r="CU121" s="1005"/>
      <c r="CV121" s="1005"/>
      <c r="CW121" s="1005"/>
      <c r="CX121" s="1005"/>
      <c r="CY121" s="1005"/>
      <c r="CZ121" s="1005"/>
      <c r="DA121" s="1005"/>
      <c r="DB121" s="1005"/>
      <c r="DC121" s="1005"/>
      <c r="DD121" s="1005"/>
      <c r="DE121" s="1005"/>
      <c r="DF121" s="1006"/>
      <c r="DG121" s="916">
        <v>354501</v>
      </c>
      <c r="DH121" s="917"/>
      <c r="DI121" s="917"/>
      <c r="DJ121" s="917"/>
      <c r="DK121" s="917"/>
      <c r="DL121" s="917">
        <v>335987</v>
      </c>
      <c r="DM121" s="917"/>
      <c r="DN121" s="917"/>
      <c r="DO121" s="917"/>
      <c r="DP121" s="917"/>
      <c r="DQ121" s="917">
        <v>318809</v>
      </c>
      <c r="DR121" s="917"/>
      <c r="DS121" s="917"/>
      <c r="DT121" s="917"/>
      <c r="DU121" s="917"/>
      <c r="DV121" s="918">
        <v>5.0999999999999996</v>
      </c>
      <c r="DW121" s="918"/>
      <c r="DX121" s="918"/>
      <c r="DY121" s="918"/>
      <c r="DZ121" s="919"/>
    </row>
    <row r="122" spans="1:130" s="197" customFormat="1" ht="26.25" customHeight="1">
      <c r="A122" s="972"/>
      <c r="B122" s="943"/>
      <c r="C122" s="913" t="s">
        <v>433</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112</v>
      </c>
      <c r="AB122" s="956"/>
      <c r="AC122" s="956"/>
      <c r="AD122" s="956"/>
      <c r="AE122" s="957"/>
      <c r="AF122" s="958" t="s">
        <v>112</v>
      </c>
      <c r="AG122" s="956"/>
      <c r="AH122" s="956"/>
      <c r="AI122" s="956"/>
      <c r="AJ122" s="957"/>
      <c r="AK122" s="958" t="s">
        <v>112</v>
      </c>
      <c r="AL122" s="956"/>
      <c r="AM122" s="956"/>
      <c r="AN122" s="956"/>
      <c r="AO122" s="957"/>
      <c r="AP122" s="959" t="s">
        <v>112</v>
      </c>
      <c r="AQ122" s="960"/>
      <c r="AR122" s="960"/>
      <c r="AS122" s="960"/>
      <c r="AT122" s="961"/>
      <c r="AU122" s="980"/>
      <c r="AV122" s="981"/>
      <c r="AW122" s="981"/>
      <c r="AX122" s="981"/>
      <c r="AY122" s="981"/>
      <c r="AZ122" s="228" t="s">
        <v>171</v>
      </c>
      <c r="BA122" s="228"/>
      <c r="BB122" s="228"/>
      <c r="BC122" s="228"/>
      <c r="BD122" s="228"/>
      <c r="BE122" s="228"/>
      <c r="BF122" s="228"/>
      <c r="BG122" s="228"/>
      <c r="BH122" s="228"/>
      <c r="BI122" s="228"/>
      <c r="BJ122" s="228"/>
      <c r="BK122" s="228"/>
      <c r="BL122" s="228"/>
      <c r="BM122" s="228"/>
      <c r="BN122" s="228"/>
      <c r="BO122" s="990" t="s">
        <v>452</v>
      </c>
      <c r="BP122" s="991"/>
      <c r="BQ122" s="1031">
        <v>18986202</v>
      </c>
      <c r="BR122" s="1032"/>
      <c r="BS122" s="1032"/>
      <c r="BT122" s="1032"/>
      <c r="BU122" s="1032"/>
      <c r="BV122" s="1032">
        <v>19915406</v>
      </c>
      <c r="BW122" s="1032"/>
      <c r="BX122" s="1032"/>
      <c r="BY122" s="1032"/>
      <c r="BZ122" s="1032"/>
      <c r="CA122" s="1032">
        <v>20426828</v>
      </c>
      <c r="CB122" s="1032"/>
      <c r="CC122" s="1032"/>
      <c r="CD122" s="1032"/>
      <c r="CE122" s="1032"/>
      <c r="CF122" s="984"/>
      <c r="CG122" s="985"/>
      <c r="CH122" s="985"/>
      <c r="CI122" s="985"/>
      <c r="CJ122" s="986"/>
      <c r="CK122" s="1013"/>
      <c r="CL122" s="1014"/>
      <c r="CM122" s="1014"/>
      <c r="CN122" s="1014"/>
      <c r="CO122" s="1015"/>
      <c r="CP122" s="1004" t="s">
        <v>399</v>
      </c>
      <c r="CQ122" s="1005"/>
      <c r="CR122" s="1005"/>
      <c r="CS122" s="1005"/>
      <c r="CT122" s="1005"/>
      <c r="CU122" s="1005"/>
      <c r="CV122" s="1005"/>
      <c r="CW122" s="1005"/>
      <c r="CX122" s="1005"/>
      <c r="CY122" s="1005"/>
      <c r="CZ122" s="1005"/>
      <c r="DA122" s="1005"/>
      <c r="DB122" s="1005"/>
      <c r="DC122" s="1005"/>
      <c r="DD122" s="1005"/>
      <c r="DE122" s="1005"/>
      <c r="DF122" s="1006"/>
      <c r="DG122" s="916">
        <v>233476</v>
      </c>
      <c r="DH122" s="917"/>
      <c r="DI122" s="917"/>
      <c r="DJ122" s="917"/>
      <c r="DK122" s="917"/>
      <c r="DL122" s="917">
        <v>221344</v>
      </c>
      <c r="DM122" s="917"/>
      <c r="DN122" s="917"/>
      <c r="DO122" s="917"/>
      <c r="DP122" s="917"/>
      <c r="DQ122" s="917">
        <v>201711</v>
      </c>
      <c r="DR122" s="917"/>
      <c r="DS122" s="917"/>
      <c r="DT122" s="917"/>
      <c r="DU122" s="917"/>
      <c r="DV122" s="918">
        <v>3.3</v>
      </c>
      <c r="DW122" s="918"/>
      <c r="DX122" s="918"/>
      <c r="DY122" s="918"/>
      <c r="DZ122" s="919"/>
    </row>
    <row r="123" spans="1:130" s="197" customFormat="1" ht="26.25" customHeight="1" thickBot="1">
      <c r="A123" s="972"/>
      <c r="B123" s="943"/>
      <c r="C123" s="913" t="s">
        <v>439</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t="s">
        <v>112</v>
      </c>
      <c r="AB123" s="956"/>
      <c r="AC123" s="956"/>
      <c r="AD123" s="956"/>
      <c r="AE123" s="957"/>
      <c r="AF123" s="958" t="s">
        <v>112</v>
      </c>
      <c r="AG123" s="956"/>
      <c r="AH123" s="956"/>
      <c r="AI123" s="956"/>
      <c r="AJ123" s="957"/>
      <c r="AK123" s="958" t="s">
        <v>112</v>
      </c>
      <c r="AL123" s="956"/>
      <c r="AM123" s="956"/>
      <c r="AN123" s="956"/>
      <c r="AO123" s="957"/>
      <c r="AP123" s="959" t="s">
        <v>112</v>
      </c>
      <c r="AQ123" s="960"/>
      <c r="AR123" s="960"/>
      <c r="AS123" s="960"/>
      <c r="AT123" s="961"/>
      <c r="AU123" s="1028" t="s">
        <v>453</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109</v>
      </c>
      <c r="BR123" s="1024"/>
      <c r="BS123" s="1024"/>
      <c r="BT123" s="1024"/>
      <c r="BU123" s="1024"/>
      <c r="BV123" s="1024">
        <v>92.3</v>
      </c>
      <c r="BW123" s="1024"/>
      <c r="BX123" s="1024"/>
      <c r="BY123" s="1024"/>
      <c r="BZ123" s="1024"/>
      <c r="CA123" s="1024">
        <v>77.3</v>
      </c>
      <c r="CB123" s="1024"/>
      <c r="CC123" s="1024"/>
      <c r="CD123" s="1024"/>
      <c r="CE123" s="1024"/>
      <c r="CF123" s="1025"/>
      <c r="CG123" s="1026"/>
      <c r="CH123" s="1026"/>
      <c r="CI123" s="1026"/>
      <c r="CJ123" s="1027"/>
      <c r="CK123" s="1013"/>
      <c r="CL123" s="1014"/>
      <c r="CM123" s="1014"/>
      <c r="CN123" s="1014"/>
      <c r="CO123" s="1015"/>
      <c r="CP123" s="1004" t="s">
        <v>395</v>
      </c>
      <c r="CQ123" s="1005"/>
      <c r="CR123" s="1005"/>
      <c r="CS123" s="1005"/>
      <c r="CT123" s="1005"/>
      <c r="CU123" s="1005"/>
      <c r="CV123" s="1005"/>
      <c r="CW123" s="1005"/>
      <c r="CX123" s="1005"/>
      <c r="CY123" s="1005"/>
      <c r="CZ123" s="1005"/>
      <c r="DA123" s="1005"/>
      <c r="DB123" s="1005"/>
      <c r="DC123" s="1005"/>
      <c r="DD123" s="1005"/>
      <c r="DE123" s="1005"/>
      <c r="DF123" s="1006"/>
      <c r="DG123" s="955">
        <v>76059</v>
      </c>
      <c r="DH123" s="956"/>
      <c r="DI123" s="956"/>
      <c r="DJ123" s="956"/>
      <c r="DK123" s="957"/>
      <c r="DL123" s="958">
        <v>84706</v>
      </c>
      <c r="DM123" s="956"/>
      <c r="DN123" s="956"/>
      <c r="DO123" s="956"/>
      <c r="DP123" s="957"/>
      <c r="DQ123" s="958">
        <v>113338</v>
      </c>
      <c r="DR123" s="956"/>
      <c r="DS123" s="956"/>
      <c r="DT123" s="956"/>
      <c r="DU123" s="957"/>
      <c r="DV123" s="959">
        <v>1.8</v>
      </c>
      <c r="DW123" s="960"/>
      <c r="DX123" s="960"/>
      <c r="DY123" s="960"/>
      <c r="DZ123" s="961"/>
    </row>
    <row r="124" spans="1:130" s="197" customFormat="1" ht="26.25" customHeight="1">
      <c r="A124" s="972"/>
      <c r="B124" s="943"/>
      <c r="C124" s="913" t="s">
        <v>442</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112</v>
      </c>
      <c r="AB124" s="956"/>
      <c r="AC124" s="956"/>
      <c r="AD124" s="956"/>
      <c r="AE124" s="957"/>
      <c r="AF124" s="958" t="s">
        <v>112</v>
      </c>
      <c r="AG124" s="956"/>
      <c r="AH124" s="956"/>
      <c r="AI124" s="956"/>
      <c r="AJ124" s="957"/>
      <c r="AK124" s="958" t="s">
        <v>112</v>
      </c>
      <c r="AL124" s="956"/>
      <c r="AM124" s="956"/>
      <c r="AN124" s="956"/>
      <c r="AO124" s="957"/>
      <c r="AP124" s="959" t="s">
        <v>112</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454</v>
      </c>
      <c r="CQ124" s="1005"/>
      <c r="CR124" s="1005"/>
      <c r="CS124" s="1005"/>
      <c r="CT124" s="1005"/>
      <c r="CU124" s="1005"/>
      <c r="CV124" s="1005"/>
      <c r="CW124" s="1005"/>
      <c r="CX124" s="1005"/>
      <c r="CY124" s="1005"/>
      <c r="CZ124" s="1005"/>
      <c r="DA124" s="1005"/>
      <c r="DB124" s="1005"/>
      <c r="DC124" s="1005"/>
      <c r="DD124" s="1005"/>
      <c r="DE124" s="1005"/>
      <c r="DF124" s="1006"/>
      <c r="DG124" s="994">
        <v>132896</v>
      </c>
      <c r="DH124" s="995"/>
      <c r="DI124" s="995"/>
      <c r="DJ124" s="995"/>
      <c r="DK124" s="996"/>
      <c r="DL124" s="997">
        <v>167571</v>
      </c>
      <c r="DM124" s="995"/>
      <c r="DN124" s="995"/>
      <c r="DO124" s="995"/>
      <c r="DP124" s="996"/>
      <c r="DQ124" s="997">
        <v>185678</v>
      </c>
      <c r="DR124" s="995"/>
      <c r="DS124" s="995"/>
      <c r="DT124" s="995"/>
      <c r="DU124" s="996"/>
      <c r="DV124" s="998">
        <v>3</v>
      </c>
      <c r="DW124" s="999"/>
      <c r="DX124" s="999"/>
      <c r="DY124" s="999"/>
      <c r="DZ124" s="1000"/>
    </row>
    <row r="125" spans="1:130" s="197" customFormat="1" ht="26.25" customHeight="1" thickBot="1">
      <c r="A125" s="972"/>
      <c r="B125" s="943"/>
      <c r="C125" s="913" t="s">
        <v>444</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112</v>
      </c>
      <c r="AB125" s="956"/>
      <c r="AC125" s="956"/>
      <c r="AD125" s="956"/>
      <c r="AE125" s="957"/>
      <c r="AF125" s="958" t="s">
        <v>112</v>
      </c>
      <c r="AG125" s="956"/>
      <c r="AH125" s="956"/>
      <c r="AI125" s="956"/>
      <c r="AJ125" s="957"/>
      <c r="AK125" s="958" t="s">
        <v>112</v>
      </c>
      <c r="AL125" s="956"/>
      <c r="AM125" s="956"/>
      <c r="AN125" s="956"/>
      <c r="AO125" s="957"/>
      <c r="AP125" s="959" t="s">
        <v>112</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455</v>
      </c>
      <c r="CL125" s="1011"/>
      <c r="CM125" s="1011"/>
      <c r="CN125" s="1011"/>
      <c r="CO125" s="1012"/>
      <c r="CP125" s="937" t="s">
        <v>456</v>
      </c>
      <c r="CQ125" s="884"/>
      <c r="CR125" s="884"/>
      <c r="CS125" s="884"/>
      <c r="CT125" s="884"/>
      <c r="CU125" s="884"/>
      <c r="CV125" s="884"/>
      <c r="CW125" s="884"/>
      <c r="CX125" s="884"/>
      <c r="CY125" s="884"/>
      <c r="CZ125" s="884"/>
      <c r="DA125" s="884"/>
      <c r="DB125" s="884"/>
      <c r="DC125" s="884"/>
      <c r="DD125" s="884"/>
      <c r="DE125" s="884"/>
      <c r="DF125" s="885"/>
      <c r="DG125" s="923" t="s">
        <v>112</v>
      </c>
      <c r="DH125" s="924"/>
      <c r="DI125" s="924"/>
      <c r="DJ125" s="924"/>
      <c r="DK125" s="924"/>
      <c r="DL125" s="924" t="s">
        <v>112</v>
      </c>
      <c r="DM125" s="924"/>
      <c r="DN125" s="924"/>
      <c r="DO125" s="924"/>
      <c r="DP125" s="924"/>
      <c r="DQ125" s="924" t="s">
        <v>112</v>
      </c>
      <c r="DR125" s="924"/>
      <c r="DS125" s="924"/>
      <c r="DT125" s="924"/>
      <c r="DU125" s="924"/>
      <c r="DV125" s="925" t="s">
        <v>112</v>
      </c>
      <c r="DW125" s="925"/>
      <c r="DX125" s="925"/>
      <c r="DY125" s="925"/>
      <c r="DZ125" s="926"/>
    </row>
    <row r="126" spans="1:130" s="197" customFormat="1" ht="26.25" customHeight="1">
      <c r="A126" s="972"/>
      <c r="B126" s="943"/>
      <c r="C126" s="913" t="s">
        <v>447</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v>168651</v>
      </c>
      <c r="AB126" s="956"/>
      <c r="AC126" s="956"/>
      <c r="AD126" s="956"/>
      <c r="AE126" s="957"/>
      <c r="AF126" s="958">
        <v>206669</v>
      </c>
      <c r="AG126" s="956"/>
      <c r="AH126" s="956"/>
      <c r="AI126" s="956"/>
      <c r="AJ126" s="957"/>
      <c r="AK126" s="958">
        <v>124883</v>
      </c>
      <c r="AL126" s="956"/>
      <c r="AM126" s="956"/>
      <c r="AN126" s="956"/>
      <c r="AO126" s="957"/>
      <c r="AP126" s="959">
        <v>2</v>
      </c>
      <c r="AQ126" s="960"/>
      <c r="AR126" s="960"/>
      <c r="AS126" s="960"/>
      <c r="AT126" s="961"/>
      <c r="AU126" s="233"/>
      <c r="AV126" s="233"/>
      <c r="AW126" s="233"/>
      <c r="AX126" s="1033" t="s">
        <v>457</v>
      </c>
      <c r="AY126" s="1034"/>
      <c r="AZ126" s="1034"/>
      <c r="BA126" s="1034"/>
      <c r="BB126" s="1034"/>
      <c r="BC126" s="1034"/>
      <c r="BD126" s="1034"/>
      <c r="BE126" s="1035"/>
      <c r="BF126" s="1049" t="s">
        <v>458</v>
      </c>
      <c r="BG126" s="1034"/>
      <c r="BH126" s="1034"/>
      <c r="BI126" s="1034"/>
      <c r="BJ126" s="1034"/>
      <c r="BK126" s="1034"/>
      <c r="BL126" s="1035"/>
      <c r="BM126" s="1049" t="s">
        <v>459</v>
      </c>
      <c r="BN126" s="1034"/>
      <c r="BO126" s="1034"/>
      <c r="BP126" s="1034"/>
      <c r="BQ126" s="1034"/>
      <c r="BR126" s="1034"/>
      <c r="BS126" s="1035"/>
      <c r="BT126" s="1049" t="s">
        <v>460</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461</v>
      </c>
      <c r="CQ126" s="947"/>
      <c r="CR126" s="947"/>
      <c r="CS126" s="947"/>
      <c r="CT126" s="947"/>
      <c r="CU126" s="947"/>
      <c r="CV126" s="947"/>
      <c r="CW126" s="947"/>
      <c r="CX126" s="947"/>
      <c r="CY126" s="947"/>
      <c r="CZ126" s="947"/>
      <c r="DA126" s="947"/>
      <c r="DB126" s="947"/>
      <c r="DC126" s="947"/>
      <c r="DD126" s="947"/>
      <c r="DE126" s="947"/>
      <c r="DF126" s="948"/>
      <c r="DG126" s="916" t="s">
        <v>112</v>
      </c>
      <c r="DH126" s="917"/>
      <c r="DI126" s="917"/>
      <c r="DJ126" s="917"/>
      <c r="DK126" s="917"/>
      <c r="DL126" s="917" t="s">
        <v>112</v>
      </c>
      <c r="DM126" s="917"/>
      <c r="DN126" s="917"/>
      <c r="DO126" s="917"/>
      <c r="DP126" s="917"/>
      <c r="DQ126" s="917" t="s">
        <v>112</v>
      </c>
      <c r="DR126" s="917"/>
      <c r="DS126" s="917"/>
      <c r="DT126" s="917"/>
      <c r="DU126" s="917"/>
      <c r="DV126" s="918" t="s">
        <v>112</v>
      </c>
      <c r="DW126" s="918"/>
      <c r="DX126" s="918"/>
      <c r="DY126" s="918"/>
      <c r="DZ126" s="919"/>
    </row>
    <row r="127" spans="1:130" s="197" customFormat="1" ht="26.25" customHeight="1" thickBot="1">
      <c r="A127" s="973"/>
      <c r="B127" s="945"/>
      <c r="C127" s="1001" t="s">
        <v>462</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v>10785</v>
      </c>
      <c r="AB127" s="956"/>
      <c r="AC127" s="956"/>
      <c r="AD127" s="956"/>
      <c r="AE127" s="957"/>
      <c r="AF127" s="958">
        <v>10014</v>
      </c>
      <c r="AG127" s="956"/>
      <c r="AH127" s="956"/>
      <c r="AI127" s="956"/>
      <c r="AJ127" s="957"/>
      <c r="AK127" s="958">
        <v>60860</v>
      </c>
      <c r="AL127" s="956"/>
      <c r="AM127" s="956"/>
      <c r="AN127" s="956"/>
      <c r="AO127" s="957"/>
      <c r="AP127" s="959">
        <v>1</v>
      </c>
      <c r="AQ127" s="960"/>
      <c r="AR127" s="960"/>
      <c r="AS127" s="960"/>
      <c r="AT127" s="961"/>
      <c r="AU127" s="233"/>
      <c r="AV127" s="233"/>
      <c r="AW127" s="233"/>
      <c r="AX127" s="883" t="s">
        <v>463</v>
      </c>
      <c r="AY127" s="884"/>
      <c r="AZ127" s="884"/>
      <c r="BA127" s="884"/>
      <c r="BB127" s="884"/>
      <c r="BC127" s="884"/>
      <c r="BD127" s="884"/>
      <c r="BE127" s="885"/>
      <c r="BF127" s="1038" t="s">
        <v>112</v>
      </c>
      <c r="BG127" s="1039"/>
      <c r="BH127" s="1039"/>
      <c r="BI127" s="1039"/>
      <c r="BJ127" s="1039"/>
      <c r="BK127" s="1039"/>
      <c r="BL127" s="1048"/>
      <c r="BM127" s="1038">
        <v>13.9</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464</v>
      </c>
      <c r="CQ127" s="1042"/>
      <c r="CR127" s="1042"/>
      <c r="CS127" s="1042"/>
      <c r="CT127" s="1042"/>
      <c r="CU127" s="1042"/>
      <c r="CV127" s="1042"/>
      <c r="CW127" s="1042"/>
      <c r="CX127" s="1042"/>
      <c r="CY127" s="1042"/>
      <c r="CZ127" s="1042"/>
      <c r="DA127" s="1042"/>
      <c r="DB127" s="1042"/>
      <c r="DC127" s="1042"/>
      <c r="DD127" s="1042"/>
      <c r="DE127" s="1042"/>
      <c r="DF127" s="1043"/>
      <c r="DG127" s="1044" t="s">
        <v>465</v>
      </c>
      <c r="DH127" s="1045"/>
      <c r="DI127" s="1045"/>
      <c r="DJ127" s="1045"/>
      <c r="DK127" s="1045"/>
      <c r="DL127" s="1045" t="s">
        <v>112</v>
      </c>
      <c r="DM127" s="1045"/>
      <c r="DN127" s="1045"/>
      <c r="DO127" s="1045"/>
      <c r="DP127" s="1045"/>
      <c r="DQ127" s="1045" t="s">
        <v>112</v>
      </c>
      <c r="DR127" s="1045"/>
      <c r="DS127" s="1045"/>
      <c r="DT127" s="1045"/>
      <c r="DU127" s="1045"/>
      <c r="DV127" s="1046" t="s">
        <v>112</v>
      </c>
      <c r="DW127" s="1046"/>
      <c r="DX127" s="1046"/>
      <c r="DY127" s="1046"/>
      <c r="DZ127" s="1047"/>
    </row>
    <row r="128" spans="1:130" s="197" customFormat="1" ht="26.25" customHeight="1">
      <c r="A128" s="1068" t="s">
        <v>466</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467</v>
      </c>
      <c r="X128" s="1070"/>
      <c r="Y128" s="1070"/>
      <c r="Z128" s="1071"/>
      <c r="AA128" s="1086">
        <v>21354</v>
      </c>
      <c r="AB128" s="1087"/>
      <c r="AC128" s="1087"/>
      <c r="AD128" s="1087"/>
      <c r="AE128" s="1088"/>
      <c r="AF128" s="1089">
        <v>20657</v>
      </c>
      <c r="AG128" s="1087"/>
      <c r="AH128" s="1087"/>
      <c r="AI128" s="1087"/>
      <c r="AJ128" s="1088"/>
      <c r="AK128" s="1089">
        <v>19407</v>
      </c>
      <c r="AL128" s="1087"/>
      <c r="AM128" s="1087"/>
      <c r="AN128" s="1087"/>
      <c r="AO128" s="1088"/>
      <c r="AP128" s="1090"/>
      <c r="AQ128" s="1091"/>
      <c r="AR128" s="1091"/>
      <c r="AS128" s="1091"/>
      <c r="AT128" s="1092"/>
      <c r="AU128" s="235"/>
      <c r="AV128" s="235"/>
      <c r="AW128" s="235"/>
      <c r="AX128" s="1051" t="s">
        <v>468</v>
      </c>
      <c r="AY128" s="947"/>
      <c r="AZ128" s="947"/>
      <c r="BA128" s="947"/>
      <c r="BB128" s="947"/>
      <c r="BC128" s="947"/>
      <c r="BD128" s="947"/>
      <c r="BE128" s="948"/>
      <c r="BF128" s="1063" t="s">
        <v>112</v>
      </c>
      <c r="BG128" s="1064"/>
      <c r="BH128" s="1064"/>
      <c r="BI128" s="1064"/>
      <c r="BJ128" s="1064"/>
      <c r="BK128" s="1064"/>
      <c r="BL128" s="1065"/>
      <c r="BM128" s="1063">
        <v>18.899999999999999</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7" t="s">
        <v>90</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469</v>
      </c>
      <c r="X129" s="1058"/>
      <c r="Y129" s="1058"/>
      <c r="Z129" s="1059"/>
      <c r="AA129" s="955">
        <v>7240892</v>
      </c>
      <c r="AB129" s="956"/>
      <c r="AC129" s="956"/>
      <c r="AD129" s="956"/>
      <c r="AE129" s="957"/>
      <c r="AF129" s="958">
        <v>7381361</v>
      </c>
      <c r="AG129" s="956"/>
      <c r="AH129" s="956"/>
      <c r="AI129" s="956"/>
      <c r="AJ129" s="957"/>
      <c r="AK129" s="958">
        <v>7456829</v>
      </c>
      <c r="AL129" s="956"/>
      <c r="AM129" s="956"/>
      <c r="AN129" s="956"/>
      <c r="AO129" s="957"/>
      <c r="AP129" s="1060"/>
      <c r="AQ129" s="1061"/>
      <c r="AR129" s="1061"/>
      <c r="AS129" s="1061"/>
      <c r="AT129" s="1062"/>
      <c r="AU129" s="235"/>
      <c r="AV129" s="235"/>
      <c r="AW129" s="235"/>
      <c r="AX129" s="1051" t="s">
        <v>470</v>
      </c>
      <c r="AY129" s="947"/>
      <c r="AZ129" s="947"/>
      <c r="BA129" s="947"/>
      <c r="BB129" s="947"/>
      <c r="BC129" s="947"/>
      <c r="BD129" s="947"/>
      <c r="BE129" s="948"/>
      <c r="BF129" s="1052">
        <v>12.1</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7" t="s">
        <v>471</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472</v>
      </c>
      <c r="X130" s="1058"/>
      <c r="Y130" s="1058"/>
      <c r="Z130" s="1059"/>
      <c r="AA130" s="955">
        <v>1186173</v>
      </c>
      <c r="AB130" s="956"/>
      <c r="AC130" s="956"/>
      <c r="AD130" s="956"/>
      <c r="AE130" s="957"/>
      <c r="AF130" s="958">
        <v>1218752</v>
      </c>
      <c r="AG130" s="956"/>
      <c r="AH130" s="956"/>
      <c r="AI130" s="956"/>
      <c r="AJ130" s="957"/>
      <c r="AK130" s="958">
        <v>1264925</v>
      </c>
      <c r="AL130" s="956"/>
      <c r="AM130" s="956"/>
      <c r="AN130" s="956"/>
      <c r="AO130" s="957"/>
      <c r="AP130" s="1060"/>
      <c r="AQ130" s="1061"/>
      <c r="AR130" s="1061"/>
      <c r="AS130" s="1061"/>
      <c r="AT130" s="1062"/>
      <c r="AU130" s="235"/>
      <c r="AV130" s="235"/>
      <c r="AW130" s="235"/>
      <c r="AX130" s="1110" t="s">
        <v>473</v>
      </c>
      <c r="AY130" s="1042"/>
      <c r="AZ130" s="1042"/>
      <c r="BA130" s="1042"/>
      <c r="BB130" s="1042"/>
      <c r="BC130" s="1042"/>
      <c r="BD130" s="1042"/>
      <c r="BE130" s="1043"/>
      <c r="BF130" s="1072">
        <v>77.3</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474</v>
      </c>
      <c r="X131" s="1081"/>
      <c r="Y131" s="1081"/>
      <c r="Z131" s="1082"/>
      <c r="AA131" s="994">
        <v>6054719</v>
      </c>
      <c r="AB131" s="995"/>
      <c r="AC131" s="995"/>
      <c r="AD131" s="995"/>
      <c r="AE131" s="996"/>
      <c r="AF131" s="997">
        <v>6162609</v>
      </c>
      <c r="AG131" s="995"/>
      <c r="AH131" s="995"/>
      <c r="AI131" s="995"/>
      <c r="AJ131" s="996"/>
      <c r="AK131" s="997">
        <v>6191904</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4" t="s">
        <v>475</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476</v>
      </c>
      <c r="W132" s="1098"/>
      <c r="X132" s="1098"/>
      <c r="Y132" s="1098"/>
      <c r="Z132" s="1099"/>
      <c r="AA132" s="1100">
        <v>12.36906287</v>
      </c>
      <c r="AB132" s="1101"/>
      <c r="AC132" s="1101"/>
      <c r="AD132" s="1101"/>
      <c r="AE132" s="1102"/>
      <c r="AF132" s="1103">
        <v>12.55456901</v>
      </c>
      <c r="AG132" s="1101"/>
      <c r="AH132" s="1101"/>
      <c r="AI132" s="1101"/>
      <c r="AJ132" s="1102"/>
      <c r="AK132" s="1103">
        <v>11.59820953</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477</v>
      </c>
      <c r="W133" s="1105"/>
      <c r="X133" s="1105"/>
      <c r="Y133" s="1105"/>
      <c r="Z133" s="1106"/>
      <c r="AA133" s="1107">
        <v>13.4</v>
      </c>
      <c r="AB133" s="1108"/>
      <c r="AC133" s="1108"/>
      <c r="AD133" s="1108"/>
      <c r="AE133" s="1109"/>
      <c r="AF133" s="1107">
        <v>12.5</v>
      </c>
      <c r="AG133" s="1108"/>
      <c r="AH133" s="1108"/>
      <c r="AI133" s="1108"/>
      <c r="AJ133" s="1109"/>
      <c r="AK133" s="1107">
        <v>12.1</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478</v>
      </c>
      <c r="B5" s="246"/>
      <c r="C5" s="246"/>
      <c r="D5" s="246"/>
      <c r="E5" s="246"/>
      <c r="F5" s="246"/>
      <c r="G5" s="246"/>
      <c r="H5" s="246"/>
      <c r="I5" s="246"/>
      <c r="J5" s="246"/>
      <c r="K5" s="246"/>
      <c r="L5" s="246"/>
      <c r="M5" s="246"/>
      <c r="N5" s="246"/>
      <c r="O5" s="247"/>
    </row>
    <row r="6" spans="1:16">
      <c r="A6" s="248"/>
      <c r="B6" s="244"/>
      <c r="C6" s="244"/>
      <c r="D6" s="244"/>
      <c r="E6" s="244"/>
      <c r="F6" s="244"/>
      <c r="G6" s="249" t="s">
        <v>479</v>
      </c>
      <c r="H6" s="249"/>
      <c r="I6" s="249"/>
      <c r="J6" s="249"/>
      <c r="K6" s="244"/>
      <c r="L6" s="244"/>
      <c r="M6" s="244"/>
      <c r="N6" s="244"/>
    </row>
    <row r="7" spans="1:16">
      <c r="A7" s="248"/>
      <c r="B7" s="244"/>
      <c r="C7" s="244"/>
      <c r="D7" s="244"/>
      <c r="E7" s="244"/>
      <c r="F7" s="244"/>
      <c r="G7" s="251"/>
      <c r="H7" s="252"/>
      <c r="I7" s="252"/>
      <c r="J7" s="253"/>
      <c r="K7" s="1114" t="s">
        <v>480</v>
      </c>
      <c r="L7" s="254"/>
      <c r="M7" s="255" t="s">
        <v>481</v>
      </c>
      <c r="N7" s="256"/>
    </row>
    <row r="8" spans="1:16">
      <c r="A8" s="248"/>
      <c r="B8" s="244"/>
      <c r="C8" s="244"/>
      <c r="D8" s="244"/>
      <c r="E8" s="244"/>
      <c r="F8" s="244"/>
      <c r="G8" s="257"/>
      <c r="H8" s="258"/>
      <c r="I8" s="258"/>
      <c r="J8" s="259"/>
      <c r="K8" s="1115"/>
      <c r="L8" s="260" t="s">
        <v>482</v>
      </c>
      <c r="M8" s="261" t="s">
        <v>483</v>
      </c>
      <c r="N8" s="262" t="s">
        <v>484</v>
      </c>
    </row>
    <row r="9" spans="1:16">
      <c r="A9" s="248"/>
      <c r="B9" s="244"/>
      <c r="C9" s="244"/>
      <c r="D9" s="244"/>
      <c r="E9" s="244"/>
      <c r="F9" s="244"/>
      <c r="G9" s="1116" t="s">
        <v>485</v>
      </c>
      <c r="H9" s="1117"/>
      <c r="I9" s="1117"/>
      <c r="J9" s="1118"/>
      <c r="K9" s="263">
        <v>1547953</v>
      </c>
      <c r="L9" s="264">
        <v>58699</v>
      </c>
      <c r="M9" s="265">
        <v>58739</v>
      </c>
      <c r="N9" s="266">
        <v>-0.1</v>
      </c>
    </row>
    <row r="10" spans="1:16">
      <c r="A10" s="248"/>
      <c r="B10" s="244"/>
      <c r="C10" s="244"/>
      <c r="D10" s="244"/>
      <c r="E10" s="244"/>
      <c r="F10" s="244"/>
      <c r="G10" s="1116" t="s">
        <v>486</v>
      </c>
      <c r="H10" s="1117"/>
      <c r="I10" s="1117"/>
      <c r="J10" s="1118"/>
      <c r="K10" s="267">
        <v>295134</v>
      </c>
      <c r="L10" s="268">
        <v>11192</v>
      </c>
      <c r="M10" s="269">
        <v>5215</v>
      </c>
      <c r="N10" s="270">
        <v>114.6</v>
      </c>
    </row>
    <row r="11" spans="1:16" ht="13.5" customHeight="1">
      <c r="A11" s="248"/>
      <c r="B11" s="244"/>
      <c r="C11" s="244"/>
      <c r="D11" s="244"/>
      <c r="E11" s="244"/>
      <c r="F11" s="244"/>
      <c r="G11" s="1116" t="s">
        <v>487</v>
      </c>
      <c r="H11" s="1117"/>
      <c r="I11" s="1117"/>
      <c r="J11" s="1118"/>
      <c r="K11" s="267">
        <v>313589</v>
      </c>
      <c r="L11" s="268">
        <v>11891</v>
      </c>
      <c r="M11" s="269">
        <v>7772</v>
      </c>
      <c r="N11" s="270">
        <v>53</v>
      </c>
    </row>
    <row r="12" spans="1:16" ht="13.5" customHeight="1">
      <c r="A12" s="248"/>
      <c r="B12" s="244"/>
      <c r="C12" s="244"/>
      <c r="D12" s="244"/>
      <c r="E12" s="244"/>
      <c r="F12" s="244"/>
      <c r="G12" s="1116" t="s">
        <v>488</v>
      </c>
      <c r="H12" s="1117"/>
      <c r="I12" s="1117"/>
      <c r="J12" s="1118"/>
      <c r="K12" s="267" t="s">
        <v>489</v>
      </c>
      <c r="L12" s="268" t="s">
        <v>489</v>
      </c>
      <c r="M12" s="269">
        <v>135</v>
      </c>
      <c r="N12" s="270" t="s">
        <v>489</v>
      </c>
    </row>
    <row r="13" spans="1:16" ht="13.5" customHeight="1">
      <c r="A13" s="248"/>
      <c r="B13" s="244"/>
      <c r="C13" s="244"/>
      <c r="D13" s="244"/>
      <c r="E13" s="244"/>
      <c r="F13" s="244"/>
      <c r="G13" s="1116" t="s">
        <v>490</v>
      </c>
      <c r="H13" s="1117"/>
      <c r="I13" s="1117"/>
      <c r="J13" s="1118"/>
      <c r="K13" s="267" t="s">
        <v>489</v>
      </c>
      <c r="L13" s="268" t="s">
        <v>489</v>
      </c>
      <c r="M13" s="269">
        <v>6</v>
      </c>
      <c r="N13" s="270" t="s">
        <v>489</v>
      </c>
    </row>
    <row r="14" spans="1:16" ht="13.5" customHeight="1">
      <c r="A14" s="248"/>
      <c r="B14" s="244"/>
      <c r="C14" s="244"/>
      <c r="D14" s="244"/>
      <c r="E14" s="244"/>
      <c r="F14" s="244"/>
      <c r="G14" s="1116" t="s">
        <v>491</v>
      </c>
      <c r="H14" s="1117"/>
      <c r="I14" s="1117"/>
      <c r="J14" s="1118"/>
      <c r="K14" s="267">
        <v>54441</v>
      </c>
      <c r="L14" s="268">
        <v>2064</v>
      </c>
      <c r="M14" s="269">
        <v>2905</v>
      </c>
      <c r="N14" s="270">
        <v>-29</v>
      </c>
    </row>
    <row r="15" spans="1:16" ht="13.5" customHeight="1">
      <c r="A15" s="248"/>
      <c r="B15" s="244"/>
      <c r="C15" s="244"/>
      <c r="D15" s="244"/>
      <c r="E15" s="244"/>
      <c r="F15" s="244"/>
      <c r="G15" s="1116" t="s">
        <v>492</v>
      </c>
      <c r="H15" s="1117"/>
      <c r="I15" s="1117"/>
      <c r="J15" s="1118"/>
      <c r="K15" s="267">
        <v>21156</v>
      </c>
      <c r="L15" s="268">
        <v>802</v>
      </c>
      <c r="M15" s="269">
        <v>1221</v>
      </c>
      <c r="N15" s="270">
        <v>-34.299999999999997</v>
      </c>
    </row>
    <row r="16" spans="1:16">
      <c r="A16" s="248"/>
      <c r="B16" s="244"/>
      <c r="C16" s="244"/>
      <c r="D16" s="244"/>
      <c r="E16" s="244"/>
      <c r="F16" s="244"/>
      <c r="G16" s="1119" t="s">
        <v>493</v>
      </c>
      <c r="H16" s="1120"/>
      <c r="I16" s="1120"/>
      <c r="J16" s="1121"/>
      <c r="K16" s="268">
        <v>-122049</v>
      </c>
      <c r="L16" s="268">
        <v>-4628</v>
      </c>
      <c r="M16" s="269">
        <v>-6578</v>
      </c>
      <c r="N16" s="270">
        <v>-29.6</v>
      </c>
    </row>
    <row r="17" spans="1:16">
      <c r="A17" s="248"/>
      <c r="B17" s="244"/>
      <c r="C17" s="244"/>
      <c r="D17" s="244"/>
      <c r="E17" s="244"/>
      <c r="F17" s="244"/>
      <c r="G17" s="1119" t="s">
        <v>171</v>
      </c>
      <c r="H17" s="1120"/>
      <c r="I17" s="1120"/>
      <c r="J17" s="1121"/>
      <c r="K17" s="268">
        <v>2110224</v>
      </c>
      <c r="L17" s="268">
        <v>80021</v>
      </c>
      <c r="M17" s="269">
        <v>69416</v>
      </c>
      <c r="N17" s="270">
        <v>15.3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494</v>
      </c>
      <c r="H19" s="244"/>
      <c r="I19" s="244"/>
      <c r="J19" s="244"/>
      <c r="K19" s="244"/>
      <c r="L19" s="244"/>
      <c r="M19" s="244"/>
      <c r="N19" s="244"/>
    </row>
    <row r="20" spans="1:16">
      <c r="A20" s="248"/>
      <c r="B20" s="244"/>
      <c r="C20" s="244"/>
      <c r="D20" s="244"/>
      <c r="E20" s="244"/>
      <c r="F20" s="244"/>
      <c r="G20" s="272"/>
      <c r="H20" s="273"/>
      <c r="I20" s="273"/>
      <c r="J20" s="274"/>
      <c r="K20" s="275" t="s">
        <v>495</v>
      </c>
      <c r="L20" s="276" t="s">
        <v>496</v>
      </c>
      <c r="M20" s="277" t="s">
        <v>497</v>
      </c>
      <c r="N20" s="278"/>
    </row>
    <row r="21" spans="1:16" s="284" customFormat="1">
      <c r="A21" s="279"/>
      <c r="B21" s="249"/>
      <c r="C21" s="249"/>
      <c r="D21" s="249"/>
      <c r="E21" s="249"/>
      <c r="F21" s="249"/>
      <c r="G21" s="1111" t="s">
        <v>498</v>
      </c>
      <c r="H21" s="1112"/>
      <c r="I21" s="1112"/>
      <c r="J21" s="1113"/>
      <c r="K21" s="280">
        <v>7.55</v>
      </c>
      <c r="L21" s="281">
        <v>6.74</v>
      </c>
      <c r="M21" s="282">
        <v>0.81</v>
      </c>
      <c r="N21" s="249"/>
      <c r="O21" s="283"/>
      <c r="P21" s="279"/>
    </row>
    <row r="22" spans="1:16" s="284" customFormat="1">
      <c r="A22" s="279"/>
      <c r="B22" s="249"/>
      <c r="C22" s="249"/>
      <c r="D22" s="249"/>
      <c r="E22" s="249"/>
      <c r="F22" s="249"/>
      <c r="G22" s="1111" t="s">
        <v>499</v>
      </c>
      <c r="H22" s="1112"/>
      <c r="I22" s="1112"/>
      <c r="J22" s="1113"/>
      <c r="K22" s="285">
        <v>94.4</v>
      </c>
      <c r="L22" s="286">
        <v>96.7</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502</v>
      </c>
      <c r="H29" s="249"/>
      <c r="I29" s="249"/>
      <c r="J29" s="249"/>
      <c r="K29" s="244"/>
      <c r="L29" s="244"/>
      <c r="M29" s="244"/>
      <c r="N29" s="244"/>
      <c r="O29" s="293"/>
    </row>
    <row r="30" spans="1:16">
      <c r="A30" s="248"/>
      <c r="B30" s="244"/>
      <c r="C30" s="244"/>
      <c r="D30" s="244"/>
      <c r="E30" s="244"/>
      <c r="F30" s="244"/>
      <c r="G30" s="251"/>
      <c r="H30" s="252"/>
      <c r="I30" s="252"/>
      <c r="J30" s="253"/>
      <c r="K30" s="1114" t="s">
        <v>480</v>
      </c>
      <c r="L30" s="254"/>
      <c r="M30" s="255" t="s">
        <v>481</v>
      </c>
      <c r="N30" s="256"/>
    </row>
    <row r="31" spans="1:16">
      <c r="A31" s="248"/>
      <c r="B31" s="244"/>
      <c r="C31" s="244"/>
      <c r="D31" s="244"/>
      <c r="E31" s="244"/>
      <c r="F31" s="244"/>
      <c r="G31" s="257"/>
      <c r="H31" s="258"/>
      <c r="I31" s="258"/>
      <c r="J31" s="259"/>
      <c r="K31" s="1115"/>
      <c r="L31" s="260" t="s">
        <v>482</v>
      </c>
      <c r="M31" s="261" t="s">
        <v>483</v>
      </c>
      <c r="N31" s="262" t="s">
        <v>484</v>
      </c>
    </row>
    <row r="32" spans="1:16" ht="27" customHeight="1">
      <c r="A32" s="248"/>
      <c r="B32" s="244"/>
      <c r="C32" s="244"/>
      <c r="D32" s="244"/>
      <c r="E32" s="244"/>
      <c r="F32" s="244"/>
      <c r="G32" s="1127" t="s">
        <v>503</v>
      </c>
      <c r="H32" s="1128"/>
      <c r="I32" s="1128"/>
      <c r="J32" s="1129"/>
      <c r="K32" s="294">
        <v>1485621</v>
      </c>
      <c r="L32" s="294">
        <v>56335</v>
      </c>
      <c r="M32" s="295">
        <v>33867</v>
      </c>
      <c r="N32" s="296">
        <v>66.3</v>
      </c>
    </row>
    <row r="33" spans="1:16" ht="13.5" customHeight="1">
      <c r="A33" s="248"/>
      <c r="B33" s="244"/>
      <c r="C33" s="244"/>
      <c r="D33" s="244"/>
      <c r="E33" s="244"/>
      <c r="F33" s="244"/>
      <c r="G33" s="1127" t="s">
        <v>504</v>
      </c>
      <c r="H33" s="1128"/>
      <c r="I33" s="1128"/>
      <c r="J33" s="1129"/>
      <c r="K33" s="294" t="s">
        <v>489</v>
      </c>
      <c r="L33" s="294" t="s">
        <v>489</v>
      </c>
      <c r="M33" s="295" t="s">
        <v>489</v>
      </c>
      <c r="N33" s="296" t="s">
        <v>489</v>
      </c>
    </row>
    <row r="34" spans="1:16" ht="27" customHeight="1">
      <c r="A34" s="248"/>
      <c r="B34" s="244"/>
      <c r="C34" s="244"/>
      <c r="D34" s="244"/>
      <c r="E34" s="244"/>
      <c r="F34" s="244"/>
      <c r="G34" s="1127" t="s">
        <v>505</v>
      </c>
      <c r="H34" s="1128"/>
      <c r="I34" s="1128"/>
      <c r="J34" s="1129"/>
      <c r="K34" s="294" t="s">
        <v>489</v>
      </c>
      <c r="L34" s="294" t="s">
        <v>489</v>
      </c>
      <c r="M34" s="295">
        <v>5</v>
      </c>
      <c r="N34" s="296" t="s">
        <v>489</v>
      </c>
    </row>
    <row r="35" spans="1:16" ht="27" customHeight="1">
      <c r="A35" s="248"/>
      <c r="B35" s="244"/>
      <c r="C35" s="244"/>
      <c r="D35" s="244"/>
      <c r="E35" s="244"/>
      <c r="F35" s="244"/>
      <c r="G35" s="1127" t="s">
        <v>506</v>
      </c>
      <c r="H35" s="1128"/>
      <c r="I35" s="1128"/>
      <c r="J35" s="1129"/>
      <c r="K35" s="294">
        <v>295152</v>
      </c>
      <c r="L35" s="294">
        <v>11192</v>
      </c>
      <c r="M35" s="295">
        <v>10553</v>
      </c>
      <c r="N35" s="296">
        <v>6.1</v>
      </c>
    </row>
    <row r="36" spans="1:16" ht="27" customHeight="1">
      <c r="A36" s="248"/>
      <c r="B36" s="244"/>
      <c r="C36" s="244"/>
      <c r="D36" s="244"/>
      <c r="E36" s="244"/>
      <c r="F36" s="244"/>
      <c r="G36" s="1127" t="s">
        <v>507</v>
      </c>
      <c r="H36" s="1128"/>
      <c r="I36" s="1128"/>
      <c r="J36" s="1129"/>
      <c r="K36" s="294">
        <v>35966</v>
      </c>
      <c r="L36" s="294">
        <v>1364</v>
      </c>
      <c r="M36" s="295">
        <v>2741</v>
      </c>
      <c r="N36" s="296">
        <v>-50.2</v>
      </c>
    </row>
    <row r="37" spans="1:16" ht="13.5" customHeight="1">
      <c r="A37" s="248"/>
      <c r="B37" s="244"/>
      <c r="C37" s="244"/>
      <c r="D37" s="244"/>
      <c r="E37" s="244"/>
      <c r="F37" s="244"/>
      <c r="G37" s="1127" t="s">
        <v>508</v>
      </c>
      <c r="H37" s="1128"/>
      <c r="I37" s="1128"/>
      <c r="J37" s="1129"/>
      <c r="K37" s="294">
        <v>185743</v>
      </c>
      <c r="L37" s="294">
        <v>7043</v>
      </c>
      <c r="M37" s="295">
        <v>1442</v>
      </c>
      <c r="N37" s="296">
        <v>388.4</v>
      </c>
    </row>
    <row r="38" spans="1:16" ht="27" customHeight="1">
      <c r="A38" s="248"/>
      <c r="B38" s="244"/>
      <c r="C38" s="244"/>
      <c r="D38" s="244"/>
      <c r="E38" s="244"/>
      <c r="F38" s="244"/>
      <c r="G38" s="1130" t="s">
        <v>509</v>
      </c>
      <c r="H38" s="1131"/>
      <c r="I38" s="1131"/>
      <c r="J38" s="1132"/>
      <c r="K38" s="297" t="s">
        <v>489</v>
      </c>
      <c r="L38" s="297" t="s">
        <v>489</v>
      </c>
      <c r="M38" s="298">
        <v>2</v>
      </c>
      <c r="N38" s="299" t="s">
        <v>489</v>
      </c>
      <c r="O38" s="293"/>
    </row>
    <row r="39" spans="1:16">
      <c r="A39" s="248"/>
      <c r="B39" s="244"/>
      <c r="C39" s="244"/>
      <c r="D39" s="244"/>
      <c r="E39" s="244"/>
      <c r="F39" s="244"/>
      <c r="G39" s="1130" t="s">
        <v>510</v>
      </c>
      <c r="H39" s="1131"/>
      <c r="I39" s="1131"/>
      <c r="J39" s="1132"/>
      <c r="K39" s="300">
        <v>-19407</v>
      </c>
      <c r="L39" s="300">
        <v>-736</v>
      </c>
      <c r="M39" s="301">
        <v>-3178</v>
      </c>
      <c r="N39" s="302">
        <v>-76.8</v>
      </c>
      <c r="O39" s="293"/>
    </row>
    <row r="40" spans="1:16" ht="27" customHeight="1">
      <c r="A40" s="248"/>
      <c r="B40" s="244"/>
      <c r="C40" s="244"/>
      <c r="D40" s="244"/>
      <c r="E40" s="244"/>
      <c r="F40" s="244"/>
      <c r="G40" s="1127" t="s">
        <v>511</v>
      </c>
      <c r="H40" s="1128"/>
      <c r="I40" s="1128"/>
      <c r="J40" s="1129"/>
      <c r="K40" s="300">
        <v>-1264925</v>
      </c>
      <c r="L40" s="300">
        <v>-47967</v>
      </c>
      <c r="M40" s="301">
        <v>-30469</v>
      </c>
      <c r="N40" s="302">
        <v>57.4</v>
      </c>
      <c r="O40" s="293"/>
    </row>
    <row r="41" spans="1:16">
      <c r="A41" s="248"/>
      <c r="B41" s="244"/>
      <c r="C41" s="244"/>
      <c r="D41" s="244"/>
      <c r="E41" s="244"/>
      <c r="F41" s="244"/>
      <c r="G41" s="1133" t="s">
        <v>281</v>
      </c>
      <c r="H41" s="1134"/>
      <c r="I41" s="1134"/>
      <c r="J41" s="1135"/>
      <c r="K41" s="294">
        <v>718150</v>
      </c>
      <c r="L41" s="300">
        <v>27233</v>
      </c>
      <c r="M41" s="301">
        <v>14963</v>
      </c>
      <c r="N41" s="302">
        <v>82</v>
      </c>
      <c r="O41" s="293"/>
    </row>
    <row r="42" spans="1:16">
      <c r="A42" s="248"/>
      <c r="B42" s="244"/>
      <c r="C42" s="244"/>
      <c r="D42" s="244"/>
      <c r="E42" s="244"/>
      <c r="F42" s="244"/>
      <c r="G42" s="303" t="s">
        <v>512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513</v>
      </c>
      <c r="B47" s="244"/>
      <c r="C47" s="244"/>
      <c r="D47" s="244"/>
      <c r="E47" s="244"/>
      <c r="F47" s="244"/>
      <c r="G47" s="244"/>
      <c r="H47" s="244"/>
      <c r="I47" s="244"/>
      <c r="J47" s="244"/>
      <c r="K47" s="244"/>
      <c r="L47" s="244"/>
      <c r="M47" s="244"/>
      <c r="N47" s="244"/>
    </row>
    <row r="48" spans="1:16">
      <c r="A48" s="248"/>
      <c r="B48" s="244"/>
      <c r="C48" s="244"/>
      <c r="D48" s="244"/>
      <c r="E48" s="244"/>
      <c r="F48" s="244"/>
      <c r="G48" s="308" t="s">
        <v>514</v>
      </c>
      <c r="H48" s="308"/>
      <c r="I48" s="308"/>
      <c r="J48" s="308"/>
      <c r="K48" s="308"/>
      <c r="L48" s="308"/>
      <c r="M48" s="309"/>
      <c r="N48" s="308"/>
    </row>
    <row r="49" spans="1:14" ht="13.5" customHeight="1">
      <c r="A49" s="248"/>
      <c r="B49" s="244"/>
      <c r="C49" s="244"/>
      <c r="D49" s="244"/>
      <c r="E49" s="244"/>
      <c r="F49" s="244"/>
      <c r="G49" s="310"/>
      <c r="H49" s="311"/>
      <c r="I49" s="1122" t="s">
        <v>480</v>
      </c>
      <c r="J49" s="1124" t="s">
        <v>515</v>
      </c>
      <c r="K49" s="1125"/>
      <c r="L49" s="1125"/>
      <c r="M49" s="1125"/>
      <c r="N49" s="1126"/>
    </row>
    <row r="50" spans="1:14">
      <c r="A50" s="248"/>
      <c r="B50" s="244"/>
      <c r="C50" s="244"/>
      <c r="D50" s="244"/>
      <c r="E50" s="244"/>
      <c r="F50" s="244"/>
      <c r="G50" s="312"/>
      <c r="H50" s="313"/>
      <c r="I50" s="1123"/>
      <c r="J50" s="314" t="s">
        <v>516</v>
      </c>
      <c r="K50" s="315" t="s">
        <v>517</v>
      </c>
      <c r="L50" s="316" t="s">
        <v>518</v>
      </c>
      <c r="M50" s="317" t="s">
        <v>519</v>
      </c>
      <c r="N50" s="318" t="s">
        <v>520</v>
      </c>
    </row>
    <row r="51" spans="1:14">
      <c r="A51" s="248"/>
      <c r="B51" s="244"/>
      <c r="C51" s="244"/>
      <c r="D51" s="244"/>
      <c r="E51" s="244"/>
      <c r="F51" s="244"/>
      <c r="G51" s="310" t="s">
        <v>521</v>
      </c>
      <c r="H51" s="311"/>
      <c r="I51" s="319">
        <v>2227895</v>
      </c>
      <c r="J51" s="320">
        <v>86029</v>
      </c>
      <c r="K51" s="321">
        <v>16.7</v>
      </c>
      <c r="L51" s="322">
        <v>47258</v>
      </c>
      <c r="M51" s="323">
        <v>34.5</v>
      </c>
      <c r="N51" s="324">
        <v>-17.8</v>
      </c>
    </row>
    <row r="52" spans="1:14">
      <c r="A52" s="248"/>
      <c r="B52" s="244"/>
      <c r="C52" s="244"/>
      <c r="D52" s="244"/>
      <c r="E52" s="244"/>
      <c r="F52" s="244"/>
      <c r="G52" s="325"/>
      <c r="H52" s="326" t="s">
        <v>522</v>
      </c>
      <c r="I52" s="327">
        <v>1224857</v>
      </c>
      <c r="J52" s="328">
        <v>47297</v>
      </c>
      <c r="K52" s="329">
        <v>13.7</v>
      </c>
      <c r="L52" s="330">
        <v>27842</v>
      </c>
      <c r="M52" s="331">
        <v>35.9</v>
      </c>
      <c r="N52" s="332">
        <v>-22.2</v>
      </c>
    </row>
    <row r="53" spans="1:14">
      <c r="A53" s="248"/>
      <c r="B53" s="244"/>
      <c r="C53" s="244"/>
      <c r="D53" s="244"/>
      <c r="E53" s="244"/>
      <c r="F53" s="244"/>
      <c r="G53" s="310" t="s">
        <v>523</v>
      </c>
      <c r="H53" s="311"/>
      <c r="I53" s="319">
        <v>2024426</v>
      </c>
      <c r="J53" s="320">
        <v>77833</v>
      </c>
      <c r="K53" s="321">
        <v>-9.5</v>
      </c>
      <c r="L53" s="322">
        <v>49426</v>
      </c>
      <c r="M53" s="323">
        <v>4.5999999999999996</v>
      </c>
      <c r="N53" s="324">
        <v>-14.1</v>
      </c>
    </row>
    <row r="54" spans="1:14">
      <c r="A54" s="248"/>
      <c r="B54" s="244"/>
      <c r="C54" s="244"/>
      <c r="D54" s="244"/>
      <c r="E54" s="244"/>
      <c r="F54" s="244"/>
      <c r="G54" s="325"/>
      <c r="H54" s="326" t="s">
        <v>522</v>
      </c>
      <c r="I54" s="327">
        <v>997926</v>
      </c>
      <c r="J54" s="328">
        <v>38367</v>
      </c>
      <c r="K54" s="329">
        <v>-18.899999999999999</v>
      </c>
      <c r="L54" s="330">
        <v>26568</v>
      </c>
      <c r="M54" s="331">
        <v>-4.5999999999999996</v>
      </c>
      <c r="N54" s="332">
        <v>-14.3</v>
      </c>
    </row>
    <row r="55" spans="1:14">
      <c r="A55" s="248"/>
      <c r="B55" s="244"/>
      <c r="C55" s="244"/>
      <c r="D55" s="244"/>
      <c r="E55" s="244"/>
      <c r="F55" s="244"/>
      <c r="G55" s="310" t="s">
        <v>524</v>
      </c>
      <c r="H55" s="311"/>
      <c r="I55" s="319">
        <v>1721260</v>
      </c>
      <c r="J55" s="320">
        <v>65926</v>
      </c>
      <c r="K55" s="321">
        <v>-15.3</v>
      </c>
      <c r="L55" s="322">
        <v>42839</v>
      </c>
      <c r="M55" s="323">
        <v>-13.3</v>
      </c>
      <c r="N55" s="324">
        <v>-2</v>
      </c>
    </row>
    <row r="56" spans="1:14">
      <c r="A56" s="248"/>
      <c r="B56" s="244"/>
      <c r="C56" s="244"/>
      <c r="D56" s="244"/>
      <c r="E56" s="244"/>
      <c r="F56" s="244"/>
      <c r="G56" s="325"/>
      <c r="H56" s="326" t="s">
        <v>522</v>
      </c>
      <c r="I56" s="327">
        <v>1069502</v>
      </c>
      <c r="J56" s="328">
        <v>40963</v>
      </c>
      <c r="K56" s="329">
        <v>6.8</v>
      </c>
      <c r="L56" s="330">
        <v>22027</v>
      </c>
      <c r="M56" s="331">
        <v>-17.100000000000001</v>
      </c>
      <c r="N56" s="332">
        <v>23.9</v>
      </c>
    </row>
    <row r="57" spans="1:14">
      <c r="A57" s="248"/>
      <c r="B57" s="244"/>
      <c r="C57" s="244"/>
      <c r="D57" s="244"/>
      <c r="E57" s="244"/>
      <c r="F57" s="244"/>
      <c r="G57" s="310" t="s">
        <v>525</v>
      </c>
      <c r="H57" s="311"/>
      <c r="I57" s="319">
        <v>1610835</v>
      </c>
      <c r="J57" s="320">
        <v>61235</v>
      </c>
      <c r="K57" s="321">
        <v>-7.1</v>
      </c>
      <c r="L57" s="322">
        <v>46819</v>
      </c>
      <c r="M57" s="323">
        <v>9.3000000000000007</v>
      </c>
      <c r="N57" s="324">
        <v>-16.399999999999999</v>
      </c>
    </row>
    <row r="58" spans="1:14">
      <c r="A58" s="248"/>
      <c r="B58" s="244"/>
      <c r="C58" s="244"/>
      <c r="D58" s="244"/>
      <c r="E58" s="244"/>
      <c r="F58" s="244"/>
      <c r="G58" s="325"/>
      <c r="H58" s="326" t="s">
        <v>522</v>
      </c>
      <c r="I58" s="327">
        <v>949200</v>
      </c>
      <c r="J58" s="328">
        <v>36083</v>
      </c>
      <c r="K58" s="329">
        <v>-11.9</v>
      </c>
      <c r="L58" s="330">
        <v>24121</v>
      </c>
      <c r="M58" s="331">
        <v>9.5</v>
      </c>
      <c r="N58" s="332">
        <v>-21.4</v>
      </c>
    </row>
    <row r="59" spans="1:14">
      <c r="A59" s="248"/>
      <c r="B59" s="244"/>
      <c r="C59" s="244"/>
      <c r="D59" s="244"/>
      <c r="E59" s="244"/>
      <c r="F59" s="244"/>
      <c r="G59" s="310" t="s">
        <v>526</v>
      </c>
      <c r="H59" s="311"/>
      <c r="I59" s="319">
        <v>991624</v>
      </c>
      <c r="J59" s="320">
        <v>37603</v>
      </c>
      <c r="K59" s="321">
        <v>-38.6</v>
      </c>
      <c r="L59" s="322">
        <v>53270</v>
      </c>
      <c r="M59" s="323">
        <v>13.8</v>
      </c>
      <c r="N59" s="324">
        <v>-52.4</v>
      </c>
    </row>
    <row r="60" spans="1:14">
      <c r="A60" s="248"/>
      <c r="B60" s="244"/>
      <c r="C60" s="244"/>
      <c r="D60" s="244"/>
      <c r="E60" s="244"/>
      <c r="F60" s="244"/>
      <c r="G60" s="325"/>
      <c r="H60" s="326" t="s">
        <v>522</v>
      </c>
      <c r="I60" s="333">
        <v>845139</v>
      </c>
      <c r="J60" s="328">
        <v>32048</v>
      </c>
      <c r="K60" s="329">
        <v>-11.2</v>
      </c>
      <c r="L60" s="330">
        <v>24316</v>
      </c>
      <c r="M60" s="331">
        <v>0.8</v>
      </c>
      <c r="N60" s="332">
        <v>-12</v>
      </c>
    </row>
    <row r="61" spans="1:14">
      <c r="A61" s="248"/>
      <c r="B61" s="244"/>
      <c r="C61" s="244"/>
      <c r="D61" s="244"/>
      <c r="E61" s="244"/>
      <c r="F61" s="244"/>
      <c r="G61" s="310" t="s">
        <v>527</v>
      </c>
      <c r="H61" s="334"/>
      <c r="I61" s="335">
        <v>1715208</v>
      </c>
      <c r="J61" s="336">
        <v>65725</v>
      </c>
      <c r="K61" s="337">
        <v>-10.8</v>
      </c>
      <c r="L61" s="338">
        <v>47922</v>
      </c>
      <c r="M61" s="339">
        <v>9.8000000000000007</v>
      </c>
      <c r="N61" s="324">
        <v>-20.6</v>
      </c>
    </row>
    <row r="62" spans="1:14">
      <c r="A62" s="248"/>
      <c r="B62" s="244"/>
      <c r="C62" s="244"/>
      <c r="D62" s="244"/>
      <c r="E62" s="244"/>
      <c r="F62" s="244"/>
      <c r="G62" s="325"/>
      <c r="H62" s="326" t="s">
        <v>522</v>
      </c>
      <c r="I62" s="327">
        <v>1017325</v>
      </c>
      <c r="J62" s="328">
        <v>38952</v>
      </c>
      <c r="K62" s="329">
        <v>-4.3</v>
      </c>
      <c r="L62" s="330">
        <v>24975</v>
      </c>
      <c r="M62" s="331">
        <v>4.9000000000000004</v>
      </c>
      <c r="N62" s="332">
        <v>-9.1999999999999993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36" t="s">
        <v>3</v>
      </c>
      <c r="D47" s="1136"/>
      <c r="E47" s="1137"/>
      <c r="F47" s="11">
        <v>14.77</v>
      </c>
      <c r="G47" s="12">
        <v>14.43</v>
      </c>
      <c r="H47" s="12">
        <v>15.26</v>
      </c>
      <c r="I47" s="12">
        <v>17.27</v>
      </c>
      <c r="J47" s="13">
        <v>19.5</v>
      </c>
    </row>
    <row r="48" spans="2:10" ht="57.75" customHeight="1">
      <c r="B48" s="14"/>
      <c r="C48" s="1138" t="s">
        <v>4</v>
      </c>
      <c r="D48" s="1138"/>
      <c r="E48" s="1139"/>
      <c r="F48" s="15">
        <v>5.09</v>
      </c>
      <c r="G48" s="16">
        <v>6.97</v>
      </c>
      <c r="H48" s="16">
        <v>7.93</v>
      </c>
      <c r="I48" s="16">
        <v>7.27</v>
      </c>
      <c r="J48" s="17">
        <v>8.64</v>
      </c>
    </row>
    <row r="49" spans="2:10" ht="57.75" customHeight="1" thickBot="1">
      <c r="B49" s="18"/>
      <c r="C49" s="1140" t="s">
        <v>5</v>
      </c>
      <c r="D49" s="1140"/>
      <c r="E49" s="1141"/>
      <c r="F49" s="19">
        <v>1.38</v>
      </c>
      <c r="G49" s="20">
        <v>2</v>
      </c>
      <c r="H49" s="20">
        <v>1.58</v>
      </c>
      <c r="I49" s="20">
        <v>1.8</v>
      </c>
      <c r="J49" s="21">
        <v>3.84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48" t="s">
        <v>534</v>
      </c>
      <c r="D34" s="1148"/>
      <c r="E34" s="1149"/>
      <c r="F34" s="32">
        <v>4.25</v>
      </c>
      <c r="G34" s="33">
        <v>6.18</v>
      </c>
      <c r="H34" s="33">
        <v>7.5</v>
      </c>
      <c r="I34" s="33">
        <v>6.86</v>
      </c>
      <c r="J34" s="34">
        <v>8.07</v>
      </c>
      <c r="K34" s="22"/>
      <c r="L34" s="22"/>
      <c r="M34" s="22"/>
      <c r="N34" s="22"/>
      <c r="O34" s="22"/>
      <c r="P34" s="22"/>
    </row>
    <row r="35" spans="1:16" ht="39" customHeight="1">
      <c r="A35" s="22"/>
      <c r="B35" s="35"/>
      <c r="C35" s="1142" t="s">
        <v>535</v>
      </c>
      <c r="D35" s="1143"/>
      <c r="E35" s="1144"/>
      <c r="F35" s="36">
        <v>4.5</v>
      </c>
      <c r="G35" s="37">
        <v>4.16</v>
      </c>
      <c r="H35" s="37">
        <v>4.5999999999999996</v>
      </c>
      <c r="I35" s="37">
        <v>4.5199999999999996</v>
      </c>
      <c r="J35" s="38">
        <v>4.04</v>
      </c>
      <c r="K35" s="22"/>
      <c r="L35" s="22"/>
      <c r="M35" s="22"/>
      <c r="N35" s="22"/>
      <c r="O35" s="22"/>
      <c r="P35" s="22"/>
    </row>
    <row r="36" spans="1:16" ht="39" customHeight="1">
      <c r="A36" s="22"/>
      <c r="B36" s="35"/>
      <c r="C36" s="1142" t="s">
        <v>536</v>
      </c>
      <c r="D36" s="1143"/>
      <c r="E36" s="1144"/>
      <c r="F36" s="36">
        <v>0.65</v>
      </c>
      <c r="G36" s="37">
        <v>0.72</v>
      </c>
      <c r="H36" s="37">
        <v>0.44</v>
      </c>
      <c r="I36" s="37">
        <v>0.91</v>
      </c>
      <c r="J36" s="38">
        <v>1.29</v>
      </c>
      <c r="K36" s="22"/>
      <c r="L36" s="22"/>
      <c r="M36" s="22"/>
      <c r="N36" s="22"/>
      <c r="O36" s="22"/>
      <c r="P36" s="22"/>
    </row>
    <row r="37" spans="1:16" ht="39" customHeight="1">
      <c r="A37" s="22"/>
      <c r="B37" s="35"/>
      <c r="C37" s="1142" t="s">
        <v>537</v>
      </c>
      <c r="D37" s="1143"/>
      <c r="E37" s="1144"/>
      <c r="F37" s="36">
        <v>0.74</v>
      </c>
      <c r="G37" s="37">
        <v>0.92</v>
      </c>
      <c r="H37" s="37">
        <v>0.83</v>
      </c>
      <c r="I37" s="37">
        <v>1.08</v>
      </c>
      <c r="J37" s="38">
        <v>1.25</v>
      </c>
      <c r="K37" s="22"/>
      <c r="L37" s="22"/>
      <c r="M37" s="22"/>
      <c r="N37" s="22"/>
      <c r="O37" s="22"/>
      <c r="P37" s="22"/>
    </row>
    <row r="38" spans="1:16" ht="39" customHeight="1">
      <c r="A38" s="22"/>
      <c r="B38" s="35"/>
      <c r="C38" s="1142" t="s">
        <v>538</v>
      </c>
      <c r="D38" s="1143"/>
      <c r="E38" s="1144"/>
      <c r="F38" s="36">
        <v>0.03</v>
      </c>
      <c r="G38" s="37">
        <v>1.58</v>
      </c>
      <c r="H38" s="37">
        <v>1.81</v>
      </c>
      <c r="I38" s="37">
        <v>1.52</v>
      </c>
      <c r="J38" s="38">
        <v>1.1000000000000001</v>
      </c>
      <c r="K38" s="22"/>
      <c r="L38" s="22"/>
      <c r="M38" s="22"/>
      <c r="N38" s="22"/>
      <c r="O38" s="22"/>
      <c r="P38" s="22"/>
    </row>
    <row r="39" spans="1:16" ht="39" customHeight="1">
      <c r="A39" s="22"/>
      <c r="B39" s="35"/>
      <c r="C39" s="1142" t="s">
        <v>539</v>
      </c>
      <c r="D39" s="1143"/>
      <c r="E39" s="1144"/>
      <c r="F39" s="36">
        <v>0.25</v>
      </c>
      <c r="G39" s="37">
        <v>0.3</v>
      </c>
      <c r="H39" s="37">
        <v>0.3</v>
      </c>
      <c r="I39" s="37">
        <v>0.15</v>
      </c>
      <c r="J39" s="38">
        <v>0.23</v>
      </c>
      <c r="K39" s="22"/>
      <c r="L39" s="22"/>
      <c r="M39" s="22"/>
      <c r="N39" s="22"/>
      <c r="O39" s="22"/>
      <c r="P39" s="22"/>
    </row>
    <row r="40" spans="1:16" ht="39" customHeight="1">
      <c r="A40" s="22"/>
      <c r="B40" s="35"/>
      <c r="C40" s="1142" t="s">
        <v>540</v>
      </c>
      <c r="D40" s="1143"/>
      <c r="E40" s="1144"/>
      <c r="F40" s="36">
        <v>0.59</v>
      </c>
      <c r="G40" s="37">
        <v>0.61</v>
      </c>
      <c r="H40" s="37">
        <v>0.18</v>
      </c>
      <c r="I40" s="37">
        <v>0.2</v>
      </c>
      <c r="J40" s="38">
        <v>0.21</v>
      </c>
      <c r="K40" s="22"/>
      <c r="L40" s="22"/>
      <c r="M40" s="22"/>
      <c r="N40" s="22"/>
      <c r="O40" s="22"/>
      <c r="P40" s="22"/>
    </row>
    <row r="41" spans="1:16" ht="39" customHeight="1">
      <c r="A41" s="22"/>
      <c r="B41" s="35"/>
      <c r="C41" s="1142" t="s">
        <v>541</v>
      </c>
      <c r="D41" s="1143"/>
      <c r="E41" s="1144"/>
      <c r="F41" s="36">
        <v>0.02</v>
      </c>
      <c r="G41" s="37">
        <v>0.11</v>
      </c>
      <c r="H41" s="37">
        <v>0.05</v>
      </c>
      <c r="I41" s="37">
        <v>7.0000000000000007E-2</v>
      </c>
      <c r="J41" s="38">
        <v>0.15</v>
      </c>
      <c r="K41" s="22"/>
      <c r="L41" s="22"/>
      <c r="M41" s="22"/>
      <c r="N41" s="22"/>
      <c r="O41" s="22"/>
      <c r="P41" s="22"/>
    </row>
    <row r="42" spans="1:16" ht="39" customHeight="1">
      <c r="A42" s="22"/>
      <c r="B42" s="39"/>
      <c r="C42" s="1142" t="s">
        <v>542</v>
      </c>
      <c r="D42" s="1143"/>
      <c r="E42" s="1144"/>
      <c r="F42" s="36" t="s">
        <v>489</v>
      </c>
      <c r="G42" s="37" t="s">
        <v>489</v>
      </c>
      <c r="H42" s="37" t="s">
        <v>489</v>
      </c>
      <c r="I42" s="37" t="s">
        <v>489</v>
      </c>
      <c r="J42" s="38" t="s">
        <v>489</v>
      </c>
      <c r="K42" s="22"/>
      <c r="L42" s="22"/>
      <c r="M42" s="22"/>
      <c r="N42" s="22"/>
      <c r="O42" s="22"/>
      <c r="P42" s="22"/>
    </row>
    <row r="43" spans="1:16" ht="39" customHeight="1" thickBot="1">
      <c r="A43" s="22"/>
      <c r="B43" s="40"/>
      <c r="C43" s="1145" t="s">
        <v>543</v>
      </c>
      <c r="D43" s="1146"/>
      <c r="E43" s="1147"/>
      <c r="F43" s="41">
        <v>0.6</v>
      </c>
      <c r="G43" s="42">
        <v>0.64</v>
      </c>
      <c r="H43" s="42">
        <v>0.49</v>
      </c>
      <c r="I43" s="42">
        <v>0.45</v>
      </c>
      <c r="J43" s="43">
        <v>0.63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58" t="s">
        <v>10</v>
      </c>
      <c r="C45" s="1159"/>
      <c r="D45" s="58"/>
      <c r="E45" s="1164" t="s">
        <v>11</v>
      </c>
      <c r="F45" s="1164"/>
      <c r="G45" s="1164"/>
      <c r="H45" s="1164"/>
      <c r="I45" s="1164"/>
      <c r="J45" s="1165"/>
      <c r="K45" s="59">
        <v>1376</v>
      </c>
      <c r="L45" s="60">
        <v>1360</v>
      </c>
      <c r="M45" s="60">
        <v>1402</v>
      </c>
      <c r="N45" s="60">
        <v>1420</v>
      </c>
      <c r="O45" s="61">
        <v>1486</v>
      </c>
      <c r="P45" s="48"/>
      <c r="Q45" s="48"/>
      <c r="R45" s="48"/>
      <c r="S45" s="48"/>
      <c r="T45" s="48"/>
      <c r="U45" s="48"/>
    </row>
    <row r="46" spans="1:21" ht="30.75" customHeight="1">
      <c r="A46" s="48"/>
      <c r="B46" s="1160"/>
      <c r="C46" s="1161"/>
      <c r="D46" s="62"/>
      <c r="E46" s="1152" t="s">
        <v>12</v>
      </c>
      <c r="F46" s="1152"/>
      <c r="G46" s="1152"/>
      <c r="H46" s="1152"/>
      <c r="I46" s="1152"/>
      <c r="J46" s="1153"/>
      <c r="K46" s="63" t="s">
        <v>489</v>
      </c>
      <c r="L46" s="64" t="s">
        <v>489</v>
      </c>
      <c r="M46" s="64" t="s">
        <v>489</v>
      </c>
      <c r="N46" s="64" t="s">
        <v>489</v>
      </c>
      <c r="O46" s="65" t="s">
        <v>489</v>
      </c>
      <c r="P46" s="48"/>
      <c r="Q46" s="48"/>
      <c r="R46" s="48"/>
      <c r="S46" s="48"/>
      <c r="T46" s="48"/>
      <c r="U46" s="48"/>
    </row>
    <row r="47" spans="1:21" ht="30.75" customHeight="1">
      <c r="A47" s="48"/>
      <c r="B47" s="1160"/>
      <c r="C47" s="1161"/>
      <c r="D47" s="62"/>
      <c r="E47" s="1152" t="s">
        <v>13</v>
      </c>
      <c r="F47" s="1152"/>
      <c r="G47" s="1152"/>
      <c r="H47" s="1152"/>
      <c r="I47" s="1152"/>
      <c r="J47" s="1153"/>
      <c r="K47" s="63" t="s">
        <v>489</v>
      </c>
      <c r="L47" s="64" t="s">
        <v>489</v>
      </c>
      <c r="M47" s="64" t="s">
        <v>489</v>
      </c>
      <c r="N47" s="64" t="s">
        <v>489</v>
      </c>
      <c r="O47" s="65" t="s">
        <v>489</v>
      </c>
      <c r="P47" s="48"/>
      <c r="Q47" s="48"/>
      <c r="R47" s="48"/>
      <c r="S47" s="48"/>
      <c r="T47" s="48"/>
      <c r="U47" s="48"/>
    </row>
    <row r="48" spans="1:21" ht="30.75" customHeight="1">
      <c r="A48" s="48"/>
      <c r="B48" s="1160"/>
      <c r="C48" s="1161"/>
      <c r="D48" s="62"/>
      <c r="E48" s="1152" t="s">
        <v>14</v>
      </c>
      <c r="F48" s="1152"/>
      <c r="G48" s="1152"/>
      <c r="H48" s="1152"/>
      <c r="I48" s="1152"/>
      <c r="J48" s="1153"/>
      <c r="K48" s="63">
        <v>443</v>
      </c>
      <c r="L48" s="64">
        <v>360</v>
      </c>
      <c r="M48" s="64">
        <v>338</v>
      </c>
      <c r="N48" s="64">
        <v>339</v>
      </c>
      <c r="O48" s="65">
        <v>295</v>
      </c>
      <c r="P48" s="48"/>
      <c r="Q48" s="48"/>
      <c r="R48" s="48"/>
      <c r="S48" s="48"/>
      <c r="T48" s="48"/>
      <c r="U48" s="48"/>
    </row>
    <row r="49" spans="1:21" ht="30.75" customHeight="1">
      <c r="A49" s="48"/>
      <c r="B49" s="1160"/>
      <c r="C49" s="1161"/>
      <c r="D49" s="62"/>
      <c r="E49" s="1152" t="s">
        <v>15</v>
      </c>
      <c r="F49" s="1152"/>
      <c r="G49" s="1152"/>
      <c r="H49" s="1152"/>
      <c r="I49" s="1152"/>
      <c r="J49" s="1153"/>
      <c r="K49" s="63">
        <v>39</v>
      </c>
      <c r="L49" s="64">
        <v>39</v>
      </c>
      <c r="M49" s="64">
        <v>36</v>
      </c>
      <c r="N49" s="64">
        <v>37</v>
      </c>
      <c r="O49" s="65">
        <v>36</v>
      </c>
      <c r="P49" s="48"/>
      <c r="Q49" s="48"/>
      <c r="R49" s="48"/>
      <c r="S49" s="48"/>
      <c r="T49" s="48"/>
      <c r="U49" s="48"/>
    </row>
    <row r="50" spans="1:21" ht="30.75" customHeight="1">
      <c r="A50" s="48"/>
      <c r="B50" s="1160"/>
      <c r="C50" s="1161"/>
      <c r="D50" s="62"/>
      <c r="E50" s="1152" t="s">
        <v>16</v>
      </c>
      <c r="F50" s="1152"/>
      <c r="G50" s="1152"/>
      <c r="H50" s="1152"/>
      <c r="I50" s="1152"/>
      <c r="J50" s="1153"/>
      <c r="K50" s="63">
        <v>222</v>
      </c>
      <c r="L50" s="64">
        <v>189</v>
      </c>
      <c r="M50" s="64">
        <v>179</v>
      </c>
      <c r="N50" s="64">
        <v>217</v>
      </c>
      <c r="O50" s="65">
        <v>186</v>
      </c>
      <c r="P50" s="48"/>
      <c r="Q50" s="48"/>
      <c r="R50" s="48"/>
      <c r="S50" s="48"/>
      <c r="T50" s="48"/>
      <c r="U50" s="48"/>
    </row>
    <row r="51" spans="1:21" ht="30.75" customHeight="1">
      <c r="A51" s="48"/>
      <c r="B51" s="1162"/>
      <c r="C51" s="1163"/>
      <c r="D51" s="66"/>
      <c r="E51" s="1152" t="s">
        <v>17</v>
      </c>
      <c r="F51" s="1152"/>
      <c r="G51" s="1152"/>
      <c r="H51" s="1152"/>
      <c r="I51" s="1152"/>
      <c r="J51" s="1153"/>
      <c r="K51" s="63" t="s">
        <v>489</v>
      </c>
      <c r="L51" s="64" t="s">
        <v>489</v>
      </c>
      <c r="M51" s="64" t="s">
        <v>489</v>
      </c>
      <c r="N51" s="64" t="s">
        <v>489</v>
      </c>
      <c r="O51" s="65" t="s">
        <v>489</v>
      </c>
      <c r="P51" s="48"/>
      <c r="Q51" s="48"/>
      <c r="R51" s="48"/>
      <c r="S51" s="48"/>
      <c r="T51" s="48"/>
      <c r="U51" s="48"/>
    </row>
    <row r="52" spans="1:21" ht="30.75" customHeight="1">
      <c r="A52" s="48"/>
      <c r="B52" s="1150" t="s">
        <v>18</v>
      </c>
      <c r="C52" s="1151"/>
      <c r="D52" s="66"/>
      <c r="E52" s="1152" t="s">
        <v>19</v>
      </c>
      <c r="F52" s="1152"/>
      <c r="G52" s="1152"/>
      <c r="H52" s="1152"/>
      <c r="I52" s="1152"/>
      <c r="J52" s="1153"/>
      <c r="K52" s="63">
        <v>1153</v>
      </c>
      <c r="L52" s="64">
        <v>1170</v>
      </c>
      <c r="M52" s="64">
        <v>1208</v>
      </c>
      <c r="N52" s="64">
        <v>1239</v>
      </c>
      <c r="O52" s="65">
        <v>1284</v>
      </c>
      <c r="P52" s="48"/>
      <c r="Q52" s="48"/>
      <c r="R52" s="48"/>
      <c r="S52" s="48"/>
      <c r="T52" s="48"/>
      <c r="U52" s="48"/>
    </row>
    <row r="53" spans="1:21" ht="30.75" customHeight="1" thickBot="1">
      <c r="A53" s="48"/>
      <c r="B53" s="1154" t="s">
        <v>20</v>
      </c>
      <c r="C53" s="1155"/>
      <c r="D53" s="67"/>
      <c r="E53" s="1156" t="s">
        <v>21</v>
      </c>
      <c r="F53" s="1156"/>
      <c r="G53" s="1156"/>
      <c r="H53" s="1156"/>
      <c r="I53" s="1156"/>
      <c r="J53" s="1157"/>
      <c r="K53" s="68">
        <v>927</v>
      </c>
      <c r="L53" s="69">
        <v>778</v>
      </c>
      <c r="M53" s="69">
        <v>747</v>
      </c>
      <c r="N53" s="69">
        <v>774</v>
      </c>
      <c r="O53" s="70">
        <v>719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小佐野健二</cp:lastModifiedBy>
  <dcterms:created xsi:type="dcterms:W3CDTF">2015-02-17T06:47:24Z</dcterms:created>
  <dcterms:modified xsi:type="dcterms:W3CDTF">2018-03-30T00:06:45Z</dcterms:modified>
  <cp:category/>
</cp:coreProperties>
</file>